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9"/>
  </bookViews>
  <sheets>
    <sheet name="salles" sheetId="1" r:id="rId1"/>
    <sheet name="traiteurs" sheetId="2" r:id="rId2"/>
    <sheet name="DJ" sheetId="3" r:id="rId3"/>
    <sheet name="photographes" sheetId="4" r:id="rId4"/>
    <sheet name="invités" sheetId="5" r:id="rId5"/>
    <sheet name="Tables" sheetId="6" r:id="rId6"/>
    <sheet name="planning jour J" sheetId="7" r:id="rId7"/>
    <sheet name="planning préparation" sheetId="8" r:id="rId8"/>
    <sheet name="Dépenses" sheetId="9" r:id="rId9"/>
    <sheet name="Musique" sheetId="10" r:id="rId10"/>
  </sheets>
  <definedNames>
    <definedName name="_xlnm._FilterDatabase">'invités'!$D$2:$E$38</definedName>
  </definedNames>
  <calcPr fullCalcOnLoad="1"/>
</workbook>
</file>

<file path=xl/comments5.xml><?xml version="1.0" encoding="utf-8"?>
<comments xmlns="http://schemas.openxmlformats.org/spreadsheetml/2006/main">
  <authors>
    <author>Nathana?lle</author>
  </authors>
  <commentList>
    <comment ref="E2" authorId="0">
      <text>
        <r>
          <rPr>
            <sz val="9"/>
            <rFont val="Tahoma"/>
            <family val="0"/>
          </rPr>
          <t xml:space="preserve">N = invité famille mariée
C = invité famille marié
A = ami des mariés
R = invité repas
V = invité vin d'honneur
E = enfant 
B = bébé
</t>
        </r>
      </text>
    </comment>
  </commentList>
</comments>
</file>

<file path=xl/sharedStrings.xml><?xml version="1.0" encoding="utf-8"?>
<sst xmlns="http://schemas.openxmlformats.org/spreadsheetml/2006/main" count="304" uniqueCount="192">
  <si>
    <t>28/02/2012</t>
  </si>
  <si>
    <t>commande faire-parts</t>
  </si>
  <si>
    <t>Cocktail</t>
  </si>
  <si>
    <t>12h30-14h00</t>
  </si>
  <si>
    <t>Après-midi</t>
  </si>
  <si>
    <t>ARB</t>
  </si>
  <si>
    <t>ARE</t>
  </si>
  <si>
    <t>Départ vers château</t>
  </si>
  <si>
    <t xml:space="preserve">Adresse </t>
  </si>
  <si>
    <t>19/02/2012</t>
  </si>
  <si>
    <t>rdv DJ</t>
  </si>
  <si>
    <t>Action</t>
  </si>
  <si>
    <t>Date envoi mail</t>
  </si>
  <si>
    <t>réception des réponses des invités</t>
  </si>
  <si>
    <t>21h00-très tard</t>
  </si>
  <si>
    <t>rdv traiteur</t>
  </si>
  <si>
    <t>AR</t>
  </si>
  <si>
    <t>AV</t>
  </si>
  <si>
    <t>AVE</t>
  </si>
  <si>
    <t>whouppy !</t>
  </si>
  <si>
    <t>AVB</t>
  </si>
  <si>
    <t>21 juin</t>
  </si>
  <si>
    <t>Temps libre
Jeux (palets, boules ?)
Lâcher de ballons</t>
  </si>
  <si>
    <t>18h30-21h00</t>
  </si>
  <si>
    <t>Mail</t>
  </si>
  <si>
    <t>Tarif</t>
  </si>
  <si>
    <t>J-4</t>
  </si>
  <si>
    <t>12h30</t>
  </si>
  <si>
    <t>CR</t>
  </si>
  <si>
    <t>J-1</t>
  </si>
  <si>
    <t>J-2</t>
  </si>
  <si>
    <t>26/02/2012</t>
  </si>
  <si>
    <t>repas bébés</t>
  </si>
  <si>
    <t>22/06/2012</t>
  </si>
  <si>
    <t>J-10</t>
  </si>
  <si>
    <t>Période</t>
  </si>
  <si>
    <t>Timing</t>
  </si>
  <si>
    <t>Repas+Vin</t>
  </si>
  <si>
    <t>11h00-11h30</t>
  </si>
  <si>
    <t>NR</t>
  </si>
  <si>
    <t>Dimanche</t>
  </si>
  <si>
    <t>VH enfants Amis</t>
  </si>
  <si>
    <t>24/05/2012</t>
  </si>
  <si>
    <t>VH adultes Amis</t>
  </si>
  <si>
    <t>A faire</t>
  </si>
  <si>
    <t>Mariés</t>
  </si>
  <si>
    <t>Sortie de la mairie</t>
  </si>
  <si>
    <t>Total enfants</t>
  </si>
  <si>
    <t>Bal</t>
  </si>
  <si>
    <t>Type</t>
  </si>
  <si>
    <t>11h30-12h30</t>
  </si>
  <si>
    <t>11h15</t>
  </si>
  <si>
    <t>soin du visage</t>
  </si>
  <si>
    <t>19 juin</t>
  </si>
  <si>
    <t>coiffure</t>
  </si>
  <si>
    <t>14h30-18h30</t>
  </si>
  <si>
    <t>Commentaire</t>
  </si>
  <si>
    <t>repas adultes Amis</t>
  </si>
  <si>
    <t>1er mai</t>
  </si>
  <si>
    <t>Commentaires</t>
  </si>
  <si>
    <t>VH bébés</t>
  </si>
  <si>
    <t>Téléphone</t>
  </si>
  <si>
    <t>Acteur(s)</t>
  </si>
  <si>
    <t>VIN D'HONNEUR</t>
  </si>
  <si>
    <t>Repas</t>
  </si>
  <si>
    <t>27/02/2012</t>
  </si>
  <si>
    <t>Actuelles</t>
  </si>
  <si>
    <t>Dépenses</t>
  </si>
  <si>
    <t>M-5</t>
  </si>
  <si>
    <t>installation de la salle et déco
gonflage des ballons
montage du photobooth</t>
  </si>
  <si>
    <t>Jour J</t>
  </si>
  <si>
    <t>Distribution des pétales</t>
  </si>
  <si>
    <t>Site</t>
  </si>
  <si>
    <t>Samedi</t>
  </si>
  <si>
    <t>février</t>
  </si>
  <si>
    <t>23/06/2012</t>
  </si>
  <si>
    <t>26/01/2012</t>
  </si>
  <si>
    <t>préparation des gâteaux</t>
  </si>
  <si>
    <t>Faire-part</t>
  </si>
  <si>
    <t>Traiteur</t>
  </si>
  <si>
    <t>gonflage des ballons ?</t>
  </si>
  <si>
    <t>Château</t>
  </si>
  <si>
    <t>Penser à apporter la cagette avec les cornets</t>
  </si>
  <si>
    <t>Animations</t>
  </si>
  <si>
    <t>Vendredi</t>
  </si>
  <si>
    <t>Adresse</t>
  </si>
  <si>
    <t>REPAS</t>
  </si>
  <si>
    <t>Repas retour</t>
  </si>
  <si>
    <t>Témoins
Amis ?</t>
  </si>
  <si>
    <t>Envoyé</t>
  </si>
  <si>
    <t>N° chèque</t>
  </si>
  <si>
    <t>Réponse</t>
  </si>
  <si>
    <t>Témoins + famille</t>
  </si>
  <si>
    <t>Prénom</t>
  </si>
  <si>
    <t>Lieu</t>
  </si>
  <si>
    <t>Ménage</t>
  </si>
  <si>
    <t>Table 24 (amis)</t>
  </si>
  <si>
    <t>Rabattage des troupes</t>
  </si>
  <si>
    <t>Jour</t>
  </si>
  <si>
    <t>Ville</t>
  </si>
  <si>
    <t>Accueil invités</t>
  </si>
  <si>
    <t>Tarif menu /personne</t>
  </si>
  <si>
    <t>Total</t>
  </si>
  <si>
    <t>préparation de la salle</t>
  </si>
  <si>
    <t>repas enfants Amis</t>
  </si>
  <si>
    <t>Départ des mariés</t>
  </si>
  <si>
    <t>Site internet</t>
  </si>
  <si>
    <t>Total adultes</t>
  </si>
  <si>
    <t>mise en place couverts
installation photobooth</t>
  </si>
  <si>
    <t>Mairie</t>
  </si>
  <si>
    <t>NRE</t>
  </si>
  <si>
    <t>21/02/2012</t>
  </si>
  <si>
    <t>Cérémonie</t>
  </si>
  <si>
    <t>envoi des faire-parts</t>
  </si>
  <si>
    <t>Contact</t>
  </si>
  <si>
    <t>Nom</t>
  </si>
  <si>
    <t>CRB</t>
  </si>
  <si>
    <t>30/03/2012 16h</t>
  </si>
  <si>
    <t>Table 16 (amis)</t>
  </si>
  <si>
    <t xml:space="preserve">Coiffeur </t>
  </si>
  <si>
    <t>Domicile parents</t>
  </si>
  <si>
    <t>Charlie + témoins</t>
  </si>
  <si>
    <t>Charlie avec Papa, Charly avec soeurette</t>
  </si>
  <si>
    <t>Traiteur
Mme H.</t>
  </si>
  <si>
    <t>Photographe 
Photobooth</t>
  </si>
  <si>
    <t>cousins de Charlie</t>
  </si>
  <si>
    <t>Demander à Mme H. de donner les pancartes</t>
  </si>
  <si>
    <t>DJ</t>
  </si>
  <si>
    <t>essayage robe Charlie</t>
  </si>
  <si>
    <t>essayage costume Charly</t>
  </si>
  <si>
    <t>préparation des pompons</t>
  </si>
  <si>
    <t>esthéticienne Charlie</t>
  </si>
  <si>
    <t>manucure Charlie</t>
  </si>
  <si>
    <t>Charlie</t>
  </si>
  <si>
    <t>Charly</t>
  </si>
  <si>
    <t>Qui ?</t>
  </si>
  <si>
    <t>Reste à prévoir ? Échéance ?</t>
  </si>
  <si>
    <t>Table 16  (famille)</t>
  </si>
  <si>
    <t>Table 24  (parents)</t>
  </si>
  <si>
    <t>Mademoiselle</t>
  </si>
  <si>
    <t>Mister</t>
  </si>
  <si>
    <t>Père mariée</t>
  </si>
  <si>
    <t>Mère mariée</t>
  </si>
  <si>
    <t>Sœur mariée</t>
  </si>
  <si>
    <t>Beau-frère mariée</t>
  </si>
  <si>
    <t>Frère mariée</t>
  </si>
  <si>
    <t>Belle-sœur mariée</t>
  </si>
  <si>
    <t>Grand-père mariée</t>
  </si>
  <si>
    <t>Grand-mère mariée</t>
  </si>
  <si>
    <t>Oncle mariée</t>
  </si>
  <si>
    <t>Tante mariée</t>
  </si>
  <si>
    <t>Neveu mariée</t>
  </si>
  <si>
    <t>Nièce mariée</t>
  </si>
  <si>
    <t>Père marié</t>
  </si>
  <si>
    <t>Mère marié</t>
  </si>
  <si>
    <t>Sœur marié</t>
  </si>
  <si>
    <t>Beau-frère marié</t>
  </si>
  <si>
    <t>Frère marié</t>
  </si>
  <si>
    <t>Belle-sœur marié</t>
  </si>
  <si>
    <t>Nièce marié</t>
  </si>
  <si>
    <t>Amie 1</t>
  </si>
  <si>
    <t>Ami 2</t>
  </si>
  <si>
    <t>Témoin 1</t>
  </si>
  <si>
    <t>Mari témoin 1</t>
  </si>
  <si>
    <t>Ami 3</t>
  </si>
  <si>
    <t>Amie 4</t>
  </si>
  <si>
    <t>Bébé amis 3&amp;4</t>
  </si>
  <si>
    <t>Ami 5</t>
  </si>
  <si>
    <t>Ami 6</t>
  </si>
  <si>
    <t>Enfant amis 3&amp;4</t>
  </si>
  <si>
    <t>Amie 7</t>
  </si>
  <si>
    <t>Enfant amis 6&amp;7</t>
  </si>
  <si>
    <t>Bébé amis 6&amp;7</t>
  </si>
  <si>
    <t>NRB</t>
  </si>
  <si>
    <t>Vin d'H.</t>
  </si>
  <si>
    <t>repas adultes famille mariée</t>
  </si>
  <si>
    <t>repas enfants famille mariée</t>
  </si>
  <si>
    <t>repas adultes famille marié</t>
  </si>
  <si>
    <t>repas enfants famille marié</t>
  </si>
  <si>
    <t>Vin uniquement</t>
  </si>
  <si>
    <t>VH adultes        famille mariée</t>
  </si>
  <si>
    <t>VH enfants      famille mariée</t>
  </si>
  <si>
    <t>VH adultes        famille marié</t>
  </si>
  <si>
    <t>VH enfants       famille marié</t>
  </si>
  <si>
    <r>
      <rPr>
        <b/>
        <sz val="11"/>
        <rFont val="Arial"/>
        <family val="2"/>
      </rPr>
      <t xml:space="preserve">Tableau prévisionnel </t>
    </r>
    <r>
      <rPr>
        <sz val="11"/>
        <rFont val="Arial"/>
        <family val="2"/>
      </rPr>
      <t>(calculs basés sur la colonne E)</t>
    </r>
  </si>
  <si>
    <r>
      <rPr>
        <b/>
        <sz val="11"/>
        <rFont val="Arial"/>
        <family val="2"/>
      </rPr>
      <t xml:space="preserve">Tableau réel </t>
    </r>
    <r>
      <rPr>
        <sz val="11"/>
        <rFont val="Arial"/>
        <family val="2"/>
      </rPr>
      <t>(calculs basés sur la colonne J)</t>
    </r>
  </si>
  <si>
    <t>Cousin</t>
  </si>
  <si>
    <t>Femme cousin</t>
  </si>
  <si>
    <t>NV</t>
  </si>
  <si>
    <t>Style</t>
  </si>
  <si>
    <t>Artiste</t>
  </si>
  <si>
    <t>Titre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</si>
</sst>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;@"/>
    <numFmt numFmtId="165" formatCode="m/d/yy;@"/>
    <numFmt numFmtId="166" formatCode="[$€-2]\ #,##0.00"/>
  </numFmts>
  <fonts count="52">
    <font>
      <sz val="10"/>
      <name val="Arial"/>
      <family val="2"/>
    </font>
    <font>
      <sz val="11"/>
      <color indexed="16"/>
      <name val="Arial"/>
      <family val="2"/>
    </font>
    <font>
      <b/>
      <sz val="11"/>
      <color indexed="16"/>
      <name val="Arial"/>
      <family val="2"/>
    </font>
    <font>
      <sz val="9"/>
      <color indexed="16"/>
      <name val="Arial"/>
      <family val="2"/>
    </font>
    <font>
      <sz val="10"/>
      <color indexed="16"/>
      <name val="Arial"/>
      <family val="2"/>
    </font>
    <font>
      <b/>
      <sz val="12"/>
      <color indexed="15"/>
      <name val="Arial"/>
      <family val="2"/>
    </font>
    <font>
      <sz val="11"/>
      <color indexed="15"/>
      <name val="Arial"/>
      <family val="2"/>
    </font>
    <font>
      <b/>
      <sz val="11"/>
      <color indexed="15"/>
      <name val="Arial"/>
      <family val="2"/>
    </font>
    <font>
      <b/>
      <sz val="10"/>
      <name val="Arial"/>
      <family val="2"/>
    </font>
    <font>
      <u val="single"/>
      <sz val="11"/>
      <color indexed="39"/>
      <name val="Arial"/>
      <family val="2"/>
    </font>
    <font>
      <sz val="10"/>
      <color indexed="63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3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Tahoma"/>
      <family val="0"/>
    </font>
    <font>
      <sz val="11"/>
      <color indexed="16"/>
      <name val="Calibri"/>
      <family val="2"/>
    </font>
    <font>
      <sz val="11"/>
      <color indexed="26"/>
      <name val="Calibri"/>
      <family val="2"/>
    </font>
    <font>
      <sz val="11"/>
      <color indexed="15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9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6"/>
      <name val="Calibri"/>
      <family val="2"/>
    </font>
    <font>
      <b/>
      <sz val="11"/>
      <color indexed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9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wrapText="1"/>
    </xf>
    <xf numFmtId="0" fontId="1" fillId="33" borderId="11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1" fillId="35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wrapText="1"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 wrapText="1"/>
    </xf>
    <xf numFmtId="166" fontId="8" fillId="0" borderId="0" xfId="0" applyNumberFormat="1" applyFont="1" applyFill="1" applyAlignment="1">
      <alignment horizontal="right" wrapText="1"/>
    </xf>
    <xf numFmtId="166" fontId="0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NumberFormat="1" applyFont="1" applyFill="1" applyAlignment="1">
      <alignment wrapText="1"/>
    </xf>
    <xf numFmtId="0" fontId="14" fillId="0" borderId="0" xfId="0" applyNumberFormat="1" applyFont="1" applyFill="1" applyAlignment="1">
      <alignment wrapText="1"/>
    </xf>
    <xf numFmtId="0" fontId="15" fillId="0" borderId="0" xfId="0" applyNumberFormat="1" applyFont="1" applyFill="1" applyAlignment="1">
      <alignment vertical="center" wrapText="1"/>
    </xf>
    <xf numFmtId="0" fontId="15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36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0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36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6" borderId="0" xfId="0" applyNumberFormat="1" applyFont="1" applyFill="1" applyBorder="1" applyAlignment="1">
      <alignment horizontal="center" vertical="center"/>
    </xf>
    <xf numFmtId="0" fontId="1" fillId="37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38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1" fillId="34" borderId="14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39" borderId="15" xfId="0" applyFill="1" applyBorder="1" applyAlignment="1">
      <alignment vertical="center"/>
    </xf>
    <xf numFmtId="0" fontId="0" fillId="39" borderId="10" xfId="0" applyNumberFormat="1" applyFont="1" applyFill="1" applyBorder="1" applyAlignment="1">
      <alignment wrapText="1"/>
    </xf>
    <xf numFmtId="0" fontId="0" fillId="39" borderId="16" xfId="0" applyFill="1" applyBorder="1" applyAlignment="1">
      <alignment vertical="center"/>
    </xf>
    <xf numFmtId="0" fontId="0" fillId="39" borderId="17" xfId="0" applyNumberFormat="1" applyFont="1" applyFill="1" applyBorder="1" applyAlignment="1">
      <alignment wrapText="1"/>
    </xf>
    <xf numFmtId="0" fontId="0" fillId="39" borderId="15" xfId="0" applyNumberFormat="1" applyFont="1" applyFill="1" applyBorder="1" applyAlignment="1">
      <alignment wrapText="1"/>
    </xf>
    <xf numFmtId="0" fontId="2" fillId="39" borderId="15" xfId="0" applyNumberFormat="1" applyFont="1" applyFill="1" applyBorder="1" applyAlignment="1">
      <alignment/>
    </xf>
    <xf numFmtId="0" fontId="1" fillId="39" borderId="15" xfId="0" applyNumberFormat="1" applyFont="1" applyFill="1" applyBorder="1" applyAlignment="1">
      <alignment/>
    </xf>
    <xf numFmtId="0" fontId="0" fillId="39" borderId="17" xfId="0" applyNumberFormat="1" applyFill="1" applyBorder="1" applyAlignment="1">
      <alignment wrapText="1"/>
    </xf>
    <xf numFmtId="0" fontId="2" fillId="39" borderId="17" xfId="0" applyNumberFormat="1" applyFont="1" applyFill="1" applyBorder="1" applyAlignment="1">
      <alignment/>
    </xf>
    <xf numFmtId="0" fontId="0" fillId="39" borderId="18" xfId="0" applyFill="1" applyBorder="1" applyAlignment="1">
      <alignment vertical="center"/>
    </xf>
    <xf numFmtId="0" fontId="0" fillId="39" borderId="13" xfId="0" applyNumberFormat="1" applyFont="1" applyFill="1" applyBorder="1" applyAlignment="1">
      <alignment wrapText="1"/>
    </xf>
    <xf numFmtId="0" fontId="0" fillId="39" borderId="19" xfId="0" applyFill="1" applyBorder="1" applyAlignment="1">
      <alignment vertical="center"/>
    </xf>
    <xf numFmtId="0" fontId="0" fillId="39" borderId="20" xfId="0" applyNumberFormat="1" applyFont="1" applyFill="1" applyBorder="1" applyAlignment="1">
      <alignment wrapText="1"/>
    </xf>
    <xf numFmtId="0" fontId="0" fillId="39" borderId="16" xfId="0" applyNumberFormat="1" applyFont="1" applyFill="1" applyBorder="1" applyAlignment="1">
      <alignment wrapText="1"/>
    </xf>
    <xf numFmtId="0" fontId="0" fillId="39" borderId="0" xfId="0" applyFill="1" applyBorder="1" applyAlignment="1">
      <alignment vertical="center"/>
    </xf>
    <xf numFmtId="0" fontId="1" fillId="39" borderId="13" xfId="0" applyNumberFormat="1" applyFont="1" applyFill="1" applyBorder="1" applyAlignment="1">
      <alignment horizontal="center"/>
    </xf>
    <xf numFmtId="0" fontId="5" fillId="39" borderId="16" xfId="0" applyNumberFormat="1" applyFont="1" applyFill="1" applyBorder="1" applyAlignment="1">
      <alignment horizontal="center"/>
    </xf>
    <xf numFmtId="0" fontId="6" fillId="39" borderId="16" xfId="0" applyNumberFormat="1" applyFont="1" applyFill="1" applyBorder="1" applyAlignment="1">
      <alignment horizontal="center"/>
    </xf>
    <xf numFmtId="0" fontId="7" fillId="39" borderId="20" xfId="0" applyNumberFormat="1" applyFont="1" applyFill="1" applyBorder="1" applyAlignment="1">
      <alignment horizontal="center"/>
    </xf>
    <xf numFmtId="0" fontId="6" fillId="39" borderId="21" xfId="0" applyNumberFormat="1" applyFont="1" applyFill="1" applyBorder="1" applyAlignment="1">
      <alignment horizontal="center"/>
    </xf>
    <xf numFmtId="0" fontId="1" fillId="39" borderId="13" xfId="0" applyNumberFormat="1" applyFont="1" applyFill="1" applyBorder="1" applyAlignment="1">
      <alignment/>
    </xf>
    <xf numFmtId="0" fontId="1" fillId="39" borderId="0" xfId="0" applyNumberFormat="1" applyFont="1" applyFill="1" applyBorder="1" applyAlignment="1">
      <alignment/>
    </xf>
    <xf numFmtId="0" fontId="1" fillId="39" borderId="19" xfId="0" applyNumberFormat="1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wrapText="1"/>
    </xf>
    <xf numFmtId="0" fontId="15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top" wrapText="1"/>
    </xf>
    <xf numFmtId="0" fontId="15" fillId="40" borderId="12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wrapText="1"/>
    </xf>
    <xf numFmtId="0" fontId="0" fillId="0" borderId="12" xfId="0" applyBorder="1" applyAlignment="1">
      <alignment vertical="center"/>
    </xf>
    <xf numFmtId="0" fontId="0" fillId="0" borderId="12" xfId="0" applyNumberFormat="1" applyFill="1" applyBorder="1" applyAlignment="1">
      <alignment wrapText="1"/>
    </xf>
    <xf numFmtId="0" fontId="0" fillId="0" borderId="12" xfId="0" applyNumberFormat="1" applyFont="1" applyFill="1" applyBorder="1" applyAlignment="1">
      <alignment vertical="top"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vertical="top" wrapText="1"/>
    </xf>
    <xf numFmtId="0" fontId="0" fillId="0" borderId="13" xfId="0" applyNumberForma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vertical="top" wrapText="1"/>
    </xf>
    <xf numFmtId="0" fontId="14" fillId="0" borderId="12" xfId="0" applyNumberFormat="1" applyFont="1" applyFill="1" applyBorder="1" applyAlignment="1">
      <alignment vertical="center" wrapText="1"/>
    </xf>
    <xf numFmtId="0" fontId="15" fillId="0" borderId="12" xfId="0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34" borderId="13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7" borderId="13" xfId="0" applyNumberFormat="1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1" fillId="37" borderId="0" xfId="0" applyNumberFormat="1" applyFont="1" applyFill="1" applyBorder="1" applyAlignment="1">
      <alignment horizontal="center" vertical="center"/>
    </xf>
    <xf numFmtId="0" fontId="1" fillId="37" borderId="10" xfId="0" applyNumberFormat="1" applyFont="1" applyFill="1" applyBorder="1" applyAlignment="1">
      <alignment horizontal="center" vertical="center"/>
    </xf>
    <xf numFmtId="14" fontId="0" fillId="41" borderId="13" xfId="0" applyNumberForma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4" fontId="0" fillId="38" borderId="0" xfId="0" applyNumberFormat="1" applyFont="1" applyFill="1" applyBorder="1" applyAlignment="1">
      <alignment horizontal="center" vertical="center" wrapText="1"/>
    </xf>
    <xf numFmtId="0" fontId="1" fillId="38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38" borderId="0" xfId="0" applyNumberFormat="1" applyFont="1" applyFill="1" applyBorder="1" applyAlignment="1">
      <alignment horizontal="center" vertical="center" wrapText="1"/>
    </xf>
    <xf numFmtId="0" fontId="0" fillId="38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38" borderId="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/>
    </xf>
    <xf numFmtId="0" fontId="0" fillId="38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5" borderId="22" xfId="0" applyNumberFormat="1" applyFont="1" applyFill="1" applyBorder="1" applyAlignment="1">
      <alignment horizontal="center" vertical="center" wrapText="1"/>
    </xf>
    <xf numFmtId="0" fontId="1" fillId="35" borderId="23" xfId="0" applyNumberFormat="1" applyFont="1" applyFill="1" applyBorder="1" applyAlignment="1">
      <alignment horizontal="center" vertical="center" wrapText="1"/>
    </xf>
    <xf numFmtId="0" fontId="1" fillId="35" borderId="24" xfId="0" applyNumberFormat="1" applyFont="1" applyFill="1" applyBorder="1" applyAlignment="1">
      <alignment horizontal="center" vertical="center" wrapText="1"/>
    </xf>
    <xf numFmtId="0" fontId="1" fillId="35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33" borderId="26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0" fontId="2" fillId="35" borderId="26" xfId="0" applyNumberFormat="1" applyFont="1" applyFill="1" applyBorder="1" applyAlignment="1">
      <alignment horizontal="center"/>
    </xf>
    <xf numFmtId="0" fontId="2" fillId="35" borderId="14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 horizontal="center" vertical="center" wrapText="1"/>
    </xf>
    <xf numFmtId="0" fontId="1" fillId="33" borderId="24" xfId="0" applyNumberFormat="1" applyFont="1" applyFill="1" applyBorder="1" applyAlignment="1">
      <alignment horizontal="center" vertical="center" wrapText="1"/>
    </xf>
    <xf numFmtId="0" fontId="1" fillId="33" borderId="25" xfId="0" applyNumberFormat="1" applyFont="1" applyFill="1" applyBorder="1" applyAlignment="1">
      <alignment horizontal="center" vertical="center" wrapText="1"/>
    </xf>
    <xf numFmtId="0" fontId="1" fillId="34" borderId="22" xfId="0" applyNumberFormat="1" applyFont="1" applyFill="1" applyBorder="1" applyAlignment="1">
      <alignment horizontal="center" vertical="center" wrapText="1"/>
    </xf>
    <xf numFmtId="0" fontId="1" fillId="34" borderId="23" xfId="0" applyNumberFormat="1" applyFont="1" applyFill="1" applyBorder="1" applyAlignment="1">
      <alignment horizontal="center" vertical="center" wrapText="1"/>
    </xf>
    <xf numFmtId="0" fontId="2" fillId="34" borderId="26" xfId="0" applyNumberFormat="1" applyFont="1" applyFill="1" applyBorder="1" applyAlignment="1">
      <alignment horizontal="center"/>
    </xf>
    <xf numFmtId="0" fontId="14" fillId="39" borderId="27" xfId="0" applyFont="1" applyFill="1" applyBorder="1" applyAlignment="1">
      <alignment horizontal="center" vertical="center"/>
    </xf>
    <xf numFmtId="0" fontId="14" fillId="39" borderId="28" xfId="0" applyFont="1" applyFill="1" applyBorder="1" applyAlignment="1">
      <alignment horizontal="center" vertical="center"/>
    </xf>
    <xf numFmtId="0" fontId="14" fillId="39" borderId="29" xfId="0" applyFont="1" applyFill="1" applyBorder="1" applyAlignment="1">
      <alignment horizontal="center" vertical="center"/>
    </xf>
    <xf numFmtId="0" fontId="0" fillId="42" borderId="13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14" fontId="0" fillId="38" borderId="13" xfId="0" applyNumberFormat="1" applyFont="1" applyFill="1" applyBorder="1" applyAlignment="1">
      <alignment horizontal="center" vertical="center" wrapText="1"/>
    </xf>
    <xf numFmtId="0" fontId="15" fillId="43" borderId="13" xfId="0" applyNumberFormat="1" applyFont="1" applyFill="1" applyBorder="1" applyAlignment="1">
      <alignment vertical="center"/>
    </xf>
    <xf numFmtId="0" fontId="15" fillId="43" borderId="0" xfId="0" applyNumberFormat="1" applyFont="1" applyFill="1" applyBorder="1" applyAlignment="1">
      <alignment vertical="center"/>
    </xf>
    <xf numFmtId="0" fontId="15" fillId="43" borderId="10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10" xfId="0" applyNumberFormat="1" applyFont="1" applyFill="1" applyBorder="1" applyAlignment="1">
      <alignment vertical="top"/>
    </xf>
    <xf numFmtId="0" fontId="15" fillId="42" borderId="0" xfId="0" applyNumberFormat="1" applyFont="1" applyFill="1" applyBorder="1" applyAlignment="1">
      <alignment vertical="center" wrapText="1"/>
    </xf>
    <xf numFmtId="0" fontId="15" fillId="42" borderId="1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Alignment="1">
      <alignment horizontal="center" wrapText="1"/>
    </xf>
    <xf numFmtId="0" fontId="15" fillId="0" borderId="0" xfId="0" applyNumberFormat="1" applyFont="1" applyFill="1" applyAlignment="1">
      <alignment wrapText="1"/>
    </xf>
    <xf numFmtId="0" fontId="15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4CCCC"/>
      <rgbColor rgb="00FDEADA"/>
      <rgbColor rgb="000000FF"/>
      <rgbColor rgb="0099FF66"/>
      <rgbColor rgb="002A2A2A"/>
      <rgbColor rgb="00FF9900"/>
      <rgbColor rgb="00FFFF00"/>
      <rgbColor rgb="00FF0000"/>
      <rgbColor rgb="00000000"/>
      <rgbColor rgb="00F2DCDB"/>
      <rgbColor rgb="0000FF00"/>
      <rgbColor rgb="00333333"/>
      <rgbColor rgb="00FCD5B5"/>
      <rgbColor rgb="00B3B1A9"/>
      <rgbColor rgb="00EEECE1"/>
      <rgbColor rgb="0093C47D"/>
      <rgbColor rgb="00B4A7D6"/>
      <rgbColor rgb="00B7DEE8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E1">
      <selection activeCell="H1" sqref="H1:I16384"/>
    </sheetView>
  </sheetViews>
  <sheetFormatPr defaultColWidth="9.140625" defaultRowHeight="15" customHeight="1"/>
  <cols>
    <col min="1" max="1" width="15.8515625" style="0" customWidth="1"/>
    <col min="2" max="2" width="33.00390625" style="0" customWidth="1"/>
    <col min="3" max="3" width="49.8515625" style="0" customWidth="1"/>
    <col min="4" max="4" width="34.7109375" style="0" customWidth="1"/>
    <col min="5" max="5" width="40.28125" style="0" customWidth="1"/>
    <col min="6" max="6" width="32.8515625" style="0" customWidth="1"/>
    <col min="7" max="7" width="40.28125" style="0" customWidth="1"/>
    <col min="8" max="8" width="16.7109375" style="0" bestFit="1" customWidth="1"/>
    <col min="9" max="9" width="49.57421875" style="0" customWidth="1"/>
    <col min="10" max="10" width="9.140625" style="0" customWidth="1"/>
  </cols>
  <sheetData>
    <row r="1" spans="1:9" s="99" customFormat="1" ht="15" customHeight="1">
      <c r="A1" s="54" t="s">
        <v>99</v>
      </c>
      <c r="B1" s="54" t="s">
        <v>72</v>
      </c>
      <c r="C1" s="54" t="s">
        <v>8</v>
      </c>
      <c r="D1" s="54" t="s">
        <v>114</v>
      </c>
      <c r="E1" s="54" t="s">
        <v>61</v>
      </c>
      <c r="F1" s="54" t="s">
        <v>24</v>
      </c>
      <c r="G1" s="54" t="s">
        <v>106</v>
      </c>
      <c r="H1" s="54" t="s">
        <v>12</v>
      </c>
      <c r="I1" s="54" t="s">
        <v>91</v>
      </c>
    </row>
    <row r="2" spans="1:24" ht="15" customHeight="1">
      <c r="A2" s="1"/>
      <c r="B2" s="1"/>
      <c r="C2" s="1"/>
      <c r="D2" s="1"/>
      <c r="E2" s="1"/>
      <c r="F2" s="21"/>
      <c r="G2" s="21"/>
      <c r="H2" s="22"/>
      <c r="I2" s="1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5" customHeight="1">
      <c r="A3" s="1"/>
      <c r="B3" s="1"/>
      <c r="C3" s="1"/>
      <c r="D3" s="1"/>
      <c r="E3" s="1"/>
      <c r="F3" s="21"/>
      <c r="G3" s="21"/>
      <c r="H3" s="22"/>
      <c r="I3" s="1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4.25">
      <c r="A4" s="1"/>
      <c r="B4" s="1"/>
      <c r="C4" s="19"/>
      <c r="D4" s="1"/>
      <c r="E4" s="16"/>
      <c r="F4" s="21"/>
      <c r="G4" s="1"/>
      <c r="H4" s="22"/>
      <c r="I4" s="1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4.25">
      <c r="A5" s="1"/>
      <c r="B5" s="1"/>
      <c r="C5" s="19"/>
      <c r="D5" s="1"/>
      <c r="E5" s="20"/>
      <c r="F5" s="21"/>
      <c r="G5" s="1"/>
      <c r="H5" s="22"/>
      <c r="I5" s="1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 customHeight="1">
      <c r="A6" s="1"/>
      <c r="B6" s="1"/>
      <c r="C6" s="23"/>
      <c r="D6" s="1"/>
      <c r="E6" s="1"/>
      <c r="F6" s="21"/>
      <c r="G6" s="21"/>
      <c r="H6" s="22"/>
      <c r="I6" s="1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 customHeight="1">
      <c r="A7" s="1"/>
      <c r="B7" s="1"/>
      <c r="C7" s="33"/>
      <c r="D7" s="33"/>
      <c r="E7" s="33"/>
      <c r="F7" s="33"/>
      <c r="G7" s="33"/>
      <c r="H7" s="33"/>
      <c r="I7" s="1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"/>
      <c r="B8" s="1"/>
      <c r="C8" s="33"/>
      <c r="D8" s="1"/>
      <c r="E8" s="1"/>
      <c r="F8" s="33"/>
      <c r="G8" s="33"/>
      <c r="H8" s="22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1"/>
      <c r="B9" s="1"/>
      <c r="C9" s="33"/>
      <c r="D9" s="33"/>
      <c r="E9" s="35"/>
      <c r="F9" s="33"/>
      <c r="G9" s="33"/>
      <c r="H9" s="2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15" customHeight="1">
      <c r="A10" s="1"/>
      <c r="B10" s="1"/>
      <c r="C10" s="33"/>
      <c r="D10" s="33"/>
      <c r="E10" s="34"/>
      <c r="F10" s="21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ht="15" customHeight="1">
      <c r="A11" s="1"/>
      <c r="B11" s="1"/>
      <c r="C11" s="1"/>
      <c r="D11" s="33"/>
      <c r="E11" s="1"/>
      <c r="F11" s="1"/>
      <c r="G11" s="33"/>
      <c r="H11" s="33"/>
      <c r="I11" s="33"/>
      <c r="J11" s="1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 ht="15" customHeight="1">
      <c r="A12" s="33"/>
      <c r="B12" s="1"/>
      <c r="C12" s="33"/>
      <c r="D12" s="1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1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ht="1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 ht="1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ht="1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ht="15" customHeight="1">
      <c r="A17" s="1"/>
      <c r="B17" s="1"/>
      <c r="C17" s="33"/>
      <c r="D17" s="33"/>
      <c r="E17" s="1"/>
      <c r="F17" s="1"/>
      <c r="G17" s="33"/>
      <c r="H17" s="33"/>
      <c r="I17" s="1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 ht="15" customHeight="1">
      <c r="A18" s="33"/>
      <c r="B18" s="1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</sheetData>
  <sheetProtection/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PageLayoutView="0" workbookViewId="0" topLeftCell="A1">
      <selection activeCell="C7" sqref="C7"/>
    </sheetView>
  </sheetViews>
  <sheetFormatPr defaultColWidth="17.140625" defaultRowHeight="12.75" customHeight="1"/>
  <cols>
    <col min="1" max="1" width="15.421875" style="0" customWidth="1"/>
    <col min="2" max="2" width="17.140625" style="0" customWidth="1"/>
    <col min="3" max="3" width="27.57421875" style="0" customWidth="1"/>
    <col min="4" max="20" width="17.140625" style="0" customWidth="1"/>
  </cols>
  <sheetData>
    <row r="1" spans="1:3" ht="15">
      <c r="A1" s="100" t="s">
        <v>189</v>
      </c>
      <c r="B1" s="100" t="s">
        <v>190</v>
      </c>
      <c r="C1" s="100" t="s">
        <v>191</v>
      </c>
    </row>
    <row r="4" spans="1:3" ht="12.75">
      <c r="A4" s="4"/>
      <c r="B4" s="4"/>
      <c r="C4" s="4"/>
    </row>
    <row r="5" spans="2:3" ht="12.75">
      <c r="B5" s="4"/>
      <c r="C5" s="4"/>
    </row>
    <row r="8" spans="1:3" ht="12.75">
      <c r="A8" s="4"/>
      <c r="B8" s="4"/>
      <c r="C8" s="4"/>
    </row>
    <row r="9" spans="2:3" ht="12.75">
      <c r="B9" s="4"/>
      <c r="C9" s="4"/>
    </row>
    <row r="10" spans="2:3" ht="12.75">
      <c r="B10" s="4"/>
      <c r="C10" s="4"/>
    </row>
    <row r="11" spans="2:3" ht="12.75">
      <c r="B11" s="4"/>
      <c r="C11" s="4"/>
    </row>
    <row r="12" spans="2:3" ht="12.75">
      <c r="B12" s="4"/>
      <c r="C12" s="4"/>
    </row>
    <row r="13" spans="2:3" ht="12.75">
      <c r="B13" s="4"/>
      <c r="C13" s="4"/>
    </row>
    <row r="14" spans="2:3" ht="12.75">
      <c r="B14" s="4"/>
      <c r="C14" s="4"/>
    </row>
    <row r="15" spans="2:3" ht="12.75">
      <c r="B15" s="4"/>
      <c r="C15" s="4"/>
    </row>
    <row r="16" spans="2:3" ht="12.75">
      <c r="B16" s="4"/>
      <c r="C16" s="4"/>
    </row>
    <row r="17" spans="2:3" ht="12.75">
      <c r="B17" s="4"/>
      <c r="C17" s="4"/>
    </row>
    <row r="18" spans="2:3" ht="12.75">
      <c r="B18" s="4"/>
      <c r="C18" s="4"/>
    </row>
    <row r="19" spans="2:3" ht="12.75"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  <row r="27" spans="1:3" ht="12.75">
      <c r="A27" s="4"/>
      <c r="B27" s="4"/>
      <c r="C27" s="4"/>
    </row>
    <row r="28" spans="2:3" ht="12.75">
      <c r="B28" s="4"/>
      <c r="C28" s="4"/>
    </row>
    <row r="29" spans="2:3" ht="12.75">
      <c r="B29" s="4"/>
      <c r="C29" s="4"/>
    </row>
    <row r="31" spans="1:3" ht="12.75">
      <c r="A31" s="4"/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3" spans="1:3" ht="12.75">
      <c r="A43" s="4"/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  <row r="49" spans="2:3" ht="12.75">
      <c r="B49" s="4"/>
      <c r="C49" s="4"/>
    </row>
    <row r="50" spans="2:3" ht="12.75">
      <c r="B50" s="4"/>
      <c r="C50" s="4"/>
    </row>
    <row r="51" spans="2:3" ht="12.75">
      <c r="B51" s="4"/>
      <c r="C51" s="4"/>
    </row>
    <row r="52" spans="2:3" ht="12.75">
      <c r="B52" s="4"/>
      <c r="C52" s="4"/>
    </row>
    <row r="53" spans="2:3" ht="12.75">
      <c r="B53" s="4"/>
      <c r="C53" s="4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62" spans="1:3" ht="12.75">
      <c r="A62" s="4"/>
      <c r="B62" s="4"/>
      <c r="C62" s="4"/>
    </row>
    <row r="63" spans="2:3" ht="12.75">
      <c r="B63" s="4"/>
      <c r="C63" s="4"/>
    </row>
    <row r="65" ht="12.75">
      <c r="A65" s="4"/>
    </row>
  </sheetData>
  <sheetProtection/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1" sqref="G1:H16384"/>
    </sheetView>
  </sheetViews>
  <sheetFormatPr defaultColWidth="9.140625" defaultRowHeight="15" customHeight="1"/>
  <cols>
    <col min="1" max="1" width="27.8515625" style="0" customWidth="1"/>
    <col min="2" max="2" width="15.140625" style="0" customWidth="1"/>
    <col min="3" max="3" width="22.00390625" style="0" customWidth="1"/>
    <col min="4" max="4" width="36.7109375" style="0" customWidth="1"/>
    <col min="5" max="5" width="23.00390625" style="0" bestFit="1" customWidth="1"/>
    <col min="6" max="6" width="14.421875" style="0" bestFit="1" customWidth="1"/>
    <col min="7" max="7" width="16.7109375" style="0" bestFit="1" customWidth="1"/>
    <col min="8" max="8" width="49.57421875" style="0" customWidth="1"/>
  </cols>
  <sheetData>
    <row r="1" spans="1:8" s="43" customFormat="1" ht="15" customHeight="1">
      <c r="A1" s="54" t="s">
        <v>115</v>
      </c>
      <c r="B1" s="54" t="s">
        <v>61</v>
      </c>
      <c r="C1" s="54" t="s">
        <v>24</v>
      </c>
      <c r="D1" s="54" t="s">
        <v>106</v>
      </c>
      <c r="E1" s="54" t="s">
        <v>101</v>
      </c>
      <c r="F1" s="54" t="s">
        <v>56</v>
      </c>
      <c r="G1" s="54" t="s">
        <v>12</v>
      </c>
      <c r="H1" s="54" t="s">
        <v>91</v>
      </c>
    </row>
    <row r="2" spans="1:10" ht="15" customHeight="1">
      <c r="A2" s="37"/>
      <c r="B2" s="41"/>
      <c r="C2" s="41"/>
      <c r="D2" s="39"/>
      <c r="E2" s="41"/>
      <c r="F2" s="37"/>
      <c r="G2" s="22"/>
      <c r="H2" s="1"/>
      <c r="I2" s="41"/>
      <c r="J2" s="41"/>
    </row>
    <row r="3" spans="1:10" ht="15" customHeight="1">
      <c r="A3" s="37"/>
      <c r="B3" s="37"/>
      <c r="C3" s="38"/>
      <c r="D3" s="39"/>
      <c r="E3" s="37"/>
      <c r="F3" s="37"/>
      <c r="G3" s="22"/>
      <c r="H3" s="1"/>
      <c r="I3" s="41"/>
      <c r="J3" s="41"/>
    </row>
    <row r="4" spans="1:10" ht="15" customHeight="1">
      <c r="A4" s="37"/>
      <c r="B4" s="37"/>
      <c r="C4" s="42"/>
      <c r="D4" s="39"/>
      <c r="E4" s="37"/>
      <c r="F4" s="37"/>
      <c r="G4" s="22"/>
      <c r="H4" s="1"/>
      <c r="I4" s="41"/>
      <c r="J4" s="41"/>
    </row>
    <row r="5" spans="1:10" ht="15" customHeight="1">
      <c r="A5" s="37"/>
      <c r="B5" s="37"/>
      <c r="C5" s="41"/>
      <c r="D5" s="39"/>
      <c r="E5" s="37"/>
      <c r="F5" s="41"/>
      <c r="G5" s="22"/>
      <c r="H5" s="1"/>
      <c r="I5" s="41"/>
      <c r="J5" s="41"/>
    </row>
    <row r="6" spans="1:10" ht="15" customHeight="1">
      <c r="A6" s="37"/>
      <c r="B6" s="41"/>
      <c r="C6" s="41"/>
      <c r="D6" s="39"/>
      <c r="E6" s="37"/>
      <c r="F6" s="41"/>
      <c r="G6" s="22"/>
      <c r="H6" s="1"/>
      <c r="I6" s="41"/>
      <c r="J6" s="41"/>
    </row>
    <row r="7" spans="1:10" ht="15" customHeight="1">
      <c r="A7" s="37"/>
      <c r="B7" s="41"/>
      <c r="C7" s="41"/>
      <c r="D7" s="39"/>
      <c r="E7" s="37"/>
      <c r="F7" s="37"/>
      <c r="G7" s="33"/>
      <c r="H7" s="1"/>
      <c r="I7" s="41"/>
      <c r="J7" s="41"/>
    </row>
    <row r="8" spans="1:10" ht="15" customHeight="1">
      <c r="A8" s="37"/>
      <c r="B8" s="37"/>
      <c r="C8" s="41"/>
      <c r="D8" s="39"/>
      <c r="E8" s="37"/>
      <c r="F8" s="41"/>
      <c r="G8" s="22"/>
      <c r="H8" s="33"/>
      <c r="I8" s="41"/>
      <c r="J8" s="41"/>
    </row>
    <row r="9" spans="1:10" ht="15" customHeight="1">
      <c r="A9" s="37"/>
      <c r="B9" s="37"/>
      <c r="C9" s="40"/>
      <c r="D9" s="39"/>
      <c r="E9" s="41"/>
      <c r="F9" s="41"/>
      <c r="G9" s="22"/>
      <c r="H9" s="33"/>
      <c r="I9" s="41"/>
      <c r="J9" s="41"/>
    </row>
    <row r="10" spans="1:10" ht="15" customHeight="1">
      <c r="A10" s="37"/>
      <c r="B10" s="37"/>
      <c r="C10" s="41"/>
      <c r="D10" s="37"/>
      <c r="E10" s="41"/>
      <c r="F10" s="41"/>
      <c r="G10" s="33"/>
      <c r="H10" s="33"/>
      <c r="I10" s="41"/>
      <c r="J10" s="41"/>
    </row>
    <row r="11" spans="1:10" ht="15" customHeight="1">
      <c r="A11" s="41"/>
      <c r="B11" s="41"/>
      <c r="C11" s="41"/>
      <c r="D11" s="41"/>
      <c r="E11" s="41"/>
      <c r="F11" s="41"/>
      <c r="G11" s="33"/>
      <c r="H11" s="33"/>
      <c r="I11" s="41"/>
      <c r="J11" s="41"/>
    </row>
    <row r="12" spans="1:10" ht="15" customHeight="1">
      <c r="A12" s="41"/>
      <c r="B12" s="41"/>
      <c r="C12" s="41"/>
      <c r="D12" s="41"/>
      <c r="E12" s="41"/>
      <c r="F12" s="41"/>
      <c r="G12" s="33"/>
      <c r="H12" s="33"/>
      <c r="I12" s="41"/>
      <c r="J12" s="41"/>
    </row>
    <row r="13" spans="1:10" ht="15" customHeight="1">
      <c r="A13" s="37"/>
      <c r="B13" s="41"/>
      <c r="C13" s="41"/>
      <c r="D13" s="41"/>
      <c r="E13" s="41"/>
      <c r="F13" s="41"/>
      <c r="G13" s="33"/>
      <c r="H13" s="33"/>
      <c r="I13" s="41"/>
      <c r="J13" s="41"/>
    </row>
    <row r="14" spans="1:10" ht="15" customHeight="1">
      <c r="A14" s="37"/>
      <c r="B14" s="41"/>
      <c r="C14" s="41"/>
      <c r="D14" s="41"/>
      <c r="E14" s="41"/>
      <c r="F14" s="41"/>
      <c r="G14" s="33"/>
      <c r="H14" s="33"/>
      <c r="I14" s="41"/>
      <c r="J14" s="41"/>
    </row>
    <row r="15" spans="1:10" ht="15" customHeight="1">
      <c r="A15" s="37"/>
      <c r="B15" s="41"/>
      <c r="C15" s="41"/>
      <c r="D15" s="41"/>
      <c r="E15" s="41"/>
      <c r="F15" s="41"/>
      <c r="G15" s="33"/>
      <c r="H15" s="33"/>
      <c r="I15" s="41"/>
      <c r="J15" s="41"/>
    </row>
    <row r="16" spans="7:8" ht="15" customHeight="1">
      <c r="G16" s="33"/>
      <c r="H16" s="33"/>
    </row>
    <row r="17" spans="7:8" ht="15" customHeight="1">
      <c r="G17" s="33"/>
      <c r="H17" s="1"/>
    </row>
    <row r="18" spans="7:8" ht="15" customHeight="1">
      <c r="G18" s="33"/>
      <c r="H18" s="33"/>
    </row>
  </sheetData>
  <sheetProtection/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4" sqref="F4"/>
    </sheetView>
  </sheetViews>
  <sheetFormatPr defaultColWidth="9.140625" defaultRowHeight="15" customHeight="1"/>
  <cols>
    <col min="1" max="1" width="16.00390625" style="0" customWidth="1"/>
    <col min="2" max="2" width="14.57421875" style="0" customWidth="1"/>
    <col min="3" max="3" width="22.28125" style="0" customWidth="1"/>
    <col min="4" max="4" width="52.57421875" style="0" customWidth="1"/>
    <col min="5" max="5" width="9.140625" style="0" customWidth="1"/>
    <col min="6" max="6" width="16.7109375" style="0" bestFit="1" customWidth="1"/>
    <col min="7" max="7" width="49.57421875" style="0" customWidth="1"/>
  </cols>
  <sheetData>
    <row r="1" spans="1:7" s="43" customFormat="1" ht="15" customHeight="1">
      <c r="A1" s="54" t="s">
        <v>115</v>
      </c>
      <c r="B1" s="54" t="s">
        <v>61</v>
      </c>
      <c r="C1" s="54" t="s">
        <v>24</v>
      </c>
      <c r="D1" s="54" t="s">
        <v>106</v>
      </c>
      <c r="E1" s="54" t="s">
        <v>25</v>
      </c>
      <c r="F1" s="54" t="s">
        <v>12</v>
      </c>
      <c r="G1" s="54" t="s">
        <v>91</v>
      </c>
    </row>
    <row r="2" spans="1:8" ht="15" customHeight="1">
      <c r="A2" s="1"/>
      <c r="B2" s="1"/>
      <c r="C2" s="1"/>
      <c r="D2" s="21"/>
      <c r="E2" s="33"/>
      <c r="F2" s="22"/>
      <c r="G2" s="1"/>
      <c r="H2" s="33"/>
    </row>
    <row r="3" spans="1:8" ht="15" customHeight="1">
      <c r="A3" s="1"/>
      <c r="B3" s="1"/>
      <c r="C3" s="21"/>
      <c r="D3" s="21"/>
      <c r="E3" s="33"/>
      <c r="F3" s="22"/>
      <c r="G3" s="1"/>
      <c r="H3" s="33"/>
    </row>
    <row r="4" spans="1:8" ht="15" customHeight="1">
      <c r="A4" s="1"/>
      <c r="B4" s="1"/>
      <c r="C4" s="1"/>
      <c r="D4" s="21"/>
      <c r="E4" s="1"/>
      <c r="F4" s="22"/>
      <c r="G4" s="1"/>
      <c r="H4" s="33"/>
    </row>
    <row r="5" spans="1:8" ht="15" customHeight="1">
      <c r="A5" s="1"/>
      <c r="B5" s="33"/>
      <c r="C5" s="33"/>
      <c r="D5" s="1"/>
      <c r="E5" s="1"/>
      <c r="F5" s="22"/>
      <c r="G5" s="1"/>
      <c r="H5" s="33"/>
    </row>
    <row r="6" spans="1:8" ht="15" customHeight="1">
      <c r="A6" s="33"/>
      <c r="B6" s="33"/>
      <c r="C6" s="33"/>
      <c r="D6" s="33"/>
      <c r="E6" s="33"/>
      <c r="F6" s="22"/>
      <c r="G6" s="1"/>
      <c r="H6" s="33"/>
    </row>
    <row r="7" spans="6:7" ht="15" customHeight="1">
      <c r="F7" s="33"/>
      <c r="G7" s="1"/>
    </row>
    <row r="8" spans="6:7" ht="15" customHeight="1">
      <c r="F8" s="22"/>
      <c r="G8" s="33"/>
    </row>
    <row r="9" spans="6:7" ht="15" customHeight="1">
      <c r="F9" s="22"/>
      <c r="G9" s="33"/>
    </row>
    <row r="10" spans="6:7" ht="15" customHeight="1">
      <c r="F10" s="33"/>
      <c r="G10" s="33"/>
    </row>
    <row r="11" spans="6:7" ht="15" customHeight="1">
      <c r="F11" s="33"/>
      <c r="G11" s="33"/>
    </row>
    <row r="12" spans="6:7" ht="15" customHeight="1">
      <c r="F12" s="33"/>
      <c r="G12" s="33"/>
    </row>
    <row r="13" spans="6:7" ht="15" customHeight="1">
      <c r="F13" s="33"/>
      <c r="G13" s="33"/>
    </row>
    <row r="14" spans="6:7" ht="15" customHeight="1">
      <c r="F14" s="33"/>
      <c r="G14" s="33"/>
    </row>
    <row r="15" spans="6:7" ht="15" customHeight="1">
      <c r="F15" s="33"/>
      <c r="G15" s="33"/>
    </row>
    <row r="16" spans="6:7" ht="15" customHeight="1">
      <c r="F16" s="33"/>
      <c r="G16" s="33"/>
    </row>
    <row r="17" spans="6:7" ht="15" customHeight="1">
      <c r="F17" s="33"/>
      <c r="G17" s="1"/>
    </row>
    <row r="18" spans="6:7" ht="15" customHeight="1">
      <c r="F18" s="33"/>
      <c r="G18" s="33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10" sqref="E10"/>
    </sheetView>
  </sheetViews>
  <sheetFormatPr defaultColWidth="9.140625" defaultRowHeight="15" customHeight="1"/>
  <cols>
    <col min="1" max="1" width="16.57421875" style="0" customWidth="1"/>
    <col min="2" max="2" width="28.8515625" style="0" customWidth="1"/>
    <col min="3" max="3" width="26.140625" style="0" customWidth="1"/>
    <col min="4" max="4" width="21.00390625" style="0" customWidth="1"/>
    <col min="5" max="5" width="19.140625" style="0" customWidth="1"/>
    <col min="6" max="6" width="13.28125" style="0" customWidth="1"/>
    <col min="7" max="7" width="16.7109375" style="0" bestFit="1" customWidth="1"/>
    <col min="8" max="8" width="49.57421875" style="0" customWidth="1"/>
  </cols>
  <sheetData>
    <row r="1" spans="1:8" ht="15" customHeight="1">
      <c r="A1" s="54" t="s">
        <v>115</v>
      </c>
      <c r="B1" s="54" t="s">
        <v>114</v>
      </c>
      <c r="C1" s="54" t="s">
        <v>61</v>
      </c>
      <c r="D1" s="54" t="s">
        <v>24</v>
      </c>
      <c r="E1" s="54" t="s">
        <v>106</v>
      </c>
      <c r="F1" s="54" t="s">
        <v>25</v>
      </c>
      <c r="G1" s="54" t="s">
        <v>12</v>
      </c>
      <c r="H1" s="54" t="s">
        <v>91</v>
      </c>
    </row>
    <row r="2" spans="1:8" ht="15" customHeight="1">
      <c r="A2" s="1"/>
      <c r="E2" s="1"/>
      <c r="F2" s="24"/>
      <c r="G2" s="22"/>
      <c r="H2" s="1"/>
    </row>
    <row r="3" spans="1:8" ht="15" customHeight="1">
      <c r="A3" s="1"/>
      <c r="C3" s="25"/>
      <c r="D3" s="24"/>
      <c r="E3" s="24"/>
      <c r="F3" s="24"/>
      <c r="G3" s="22"/>
      <c r="H3" s="1"/>
    </row>
    <row r="4" spans="1:8" ht="15" customHeight="1">
      <c r="A4" s="1"/>
      <c r="E4" s="1"/>
      <c r="F4" s="24"/>
      <c r="G4" s="22"/>
      <c r="H4" s="1"/>
    </row>
    <row r="5" spans="1:8" ht="15" customHeight="1">
      <c r="A5" s="1"/>
      <c r="B5" s="17"/>
      <c r="C5" s="17"/>
      <c r="D5" s="26"/>
      <c r="E5" s="26"/>
      <c r="F5" s="16"/>
      <c r="G5" s="22"/>
      <c r="H5" s="1"/>
    </row>
    <row r="6" spans="7:8" ht="15" customHeight="1">
      <c r="G6" s="22"/>
      <c r="H6" s="1"/>
    </row>
    <row r="7" spans="7:8" ht="15" customHeight="1">
      <c r="G7" s="33"/>
      <c r="H7" s="1"/>
    </row>
    <row r="8" spans="7:8" ht="15" customHeight="1">
      <c r="G8" s="22"/>
      <c r="H8" s="33"/>
    </row>
    <row r="9" spans="7:8" ht="15" customHeight="1">
      <c r="G9" s="22"/>
      <c r="H9" s="33"/>
    </row>
    <row r="10" spans="7:8" ht="15" customHeight="1">
      <c r="G10" s="33"/>
      <c r="H10" s="33"/>
    </row>
    <row r="11" spans="7:8" ht="15" customHeight="1">
      <c r="G11" s="33"/>
      <c r="H11" s="33"/>
    </row>
    <row r="12" spans="7:8" ht="15" customHeight="1">
      <c r="G12" s="33"/>
      <c r="H12" s="33"/>
    </row>
    <row r="13" spans="7:8" ht="15" customHeight="1">
      <c r="G13" s="33"/>
      <c r="H13" s="33"/>
    </row>
    <row r="14" spans="7:8" ht="15" customHeight="1">
      <c r="G14" s="33"/>
      <c r="H14" s="33"/>
    </row>
    <row r="15" spans="7:8" ht="15" customHeight="1">
      <c r="G15" s="33"/>
      <c r="H15" s="33"/>
    </row>
    <row r="16" spans="7:8" ht="15" customHeight="1">
      <c r="G16" s="33"/>
      <c r="H16" s="33"/>
    </row>
    <row r="17" spans="7:8" ht="15" customHeight="1">
      <c r="G17" s="33"/>
      <c r="H17" s="1"/>
    </row>
    <row r="18" spans="7:8" ht="15" customHeight="1">
      <c r="G18" s="33"/>
      <c r="H18" s="33"/>
    </row>
  </sheetData>
  <sheetProtection/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10">
      <selection activeCell="D7" sqref="D7:D8"/>
    </sheetView>
  </sheetViews>
  <sheetFormatPr defaultColWidth="9.140625" defaultRowHeight="15" customHeight="1"/>
  <cols>
    <col min="1" max="1" width="19.8515625" style="0" customWidth="1"/>
    <col min="2" max="2" width="16.57421875" style="0" customWidth="1"/>
    <col min="3" max="3" width="28.7109375" style="0" customWidth="1"/>
    <col min="4" max="4" width="14.140625" style="0" customWidth="1"/>
    <col min="5" max="5" width="6.28125" style="49" customWidth="1"/>
    <col min="6" max="6" width="9.140625" style="49" customWidth="1"/>
    <col min="7" max="8" width="10.7109375" style="49" customWidth="1"/>
    <col min="9" max="9" width="11.00390625" style="49" customWidth="1"/>
    <col min="10" max="10" width="5.421875" style="50" customWidth="1"/>
    <col min="11" max="11" width="13.7109375" style="0" customWidth="1"/>
    <col min="12" max="12" width="19.57421875" style="0" customWidth="1"/>
    <col min="13" max="15" width="19.00390625" style="0" customWidth="1"/>
    <col min="16" max="16" width="19.421875" style="0" customWidth="1"/>
    <col min="17" max="17" width="18.8515625" style="0" customWidth="1"/>
    <col min="18" max="18" width="13.28125" style="0" customWidth="1"/>
    <col min="19" max="19" width="14.28125" style="0" customWidth="1"/>
    <col min="20" max="20" width="20.57421875" style="0" customWidth="1"/>
    <col min="21" max="21" width="19.28125" style="0" customWidth="1"/>
    <col min="22" max="22" width="3.8515625" style="0" customWidth="1"/>
    <col min="23" max="23" width="9.140625" style="0" customWidth="1"/>
  </cols>
  <sheetData>
    <row r="1" spans="6:19" ht="15" customHeight="1" thickBot="1">
      <c r="F1" s="120" t="s">
        <v>78</v>
      </c>
      <c r="G1" s="120"/>
      <c r="K1" s="176" t="s">
        <v>184</v>
      </c>
      <c r="L1" s="177"/>
      <c r="M1" s="177"/>
      <c r="N1" s="177"/>
      <c r="O1" s="177"/>
      <c r="P1" s="177"/>
      <c r="Q1" s="177"/>
      <c r="R1" s="177"/>
      <c r="S1" s="178"/>
    </row>
    <row r="2" spans="1:19" ht="15" customHeight="1">
      <c r="A2" s="53" t="s">
        <v>115</v>
      </c>
      <c r="B2" s="53" t="s">
        <v>93</v>
      </c>
      <c r="C2" s="53" t="s">
        <v>85</v>
      </c>
      <c r="D2" s="53" t="s">
        <v>61</v>
      </c>
      <c r="E2" s="54" t="s">
        <v>49</v>
      </c>
      <c r="F2" s="55" t="s">
        <v>64</v>
      </c>
      <c r="G2" s="55" t="s">
        <v>174</v>
      </c>
      <c r="H2" s="56" t="s">
        <v>89</v>
      </c>
      <c r="I2" s="56" t="s">
        <v>91</v>
      </c>
      <c r="J2" s="48"/>
      <c r="K2" s="76"/>
      <c r="L2" s="77"/>
      <c r="M2" s="77"/>
      <c r="N2" s="77"/>
      <c r="O2" s="77"/>
      <c r="P2" s="77"/>
      <c r="Q2" s="77"/>
      <c r="R2" s="77"/>
      <c r="S2" s="78"/>
    </row>
    <row r="3" spans="1:19" ht="15" customHeight="1">
      <c r="A3" s="15" t="s">
        <v>139</v>
      </c>
      <c r="B3" s="15" t="s">
        <v>133</v>
      </c>
      <c r="C3" s="123"/>
      <c r="D3" s="154"/>
      <c r="E3" s="13" t="s">
        <v>39</v>
      </c>
      <c r="F3" s="125">
        <v>1</v>
      </c>
      <c r="G3" s="58"/>
      <c r="H3" s="58"/>
      <c r="I3" s="59" t="s">
        <v>39</v>
      </c>
      <c r="J3" s="2"/>
      <c r="K3" s="79"/>
      <c r="L3" s="160" t="s">
        <v>86</v>
      </c>
      <c r="M3" s="161"/>
      <c r="N3" s="161"/>
      <c r="O3" s="161"/>
      <c r="P3" s="161"/>
      <c r="Q3" s="161"/>
      <c r="R3" s="162"/>
      <c r="S3" s="88"/>
    </row>
    <row r="4" spans="1:21" ht="15" customHeight="1">
      <c r="A4" s="60" t="s">
        <v>140</v>
      </c>
      <c r="B4" s="60" t="s">
        <v>134</v>
      </c>
      <c r="C4" s="124"/>
      <c r="D4" s="155"/>
      <c r="E4" s="62" t="s">
        <v>28</v>
      </c>
      <c r="F4" s="126"/>
      <c r="G4" s="63"/>
      <c r="H4" s="63"/>
      <c r="I4" s="64" t="s">
        <v>28</v>
      </c>
      <c r="J4" s="2"/>
      <c r="K4" s="80"/>
      <c r="L4" s="169" t="s">
        <v>175</v>
      </c>
      <c r="M4" s="171" t="s">
        <v>176</v>
      </c>
      <c r="N4" s="173" t="s">
        <v>177</v>
      </c>
      <c r="O4" s="121" t="s">
        <v>178</v>
      </c>
      <c r="P4" s="156" t="s">
        <v>57</v>
      </c>
      <c r="Q4" s="158" t="s">
        <v>104</v>
      </c>
      <c r="R4" s="143" t="s">
        <v>32</v>
      </c>
      <c r="S4" s="89"/>
      <c r="T4" s="75"/>
      <c r="U4" s="75"/>
    </row>
    <row r="5" spans="1:23" ht="15" customHeight="1">
      <c r="A5" s="37" t="s">
        <v>141</v>
      </c>
      <c r="B5" s="37"/>
      <c r="C5" s="127"/>
      <c r="D5" s="146"/>
      <c r="E5" s="71" t="s">
        <v>39</v>
      </c>
      <c r="F5" s="129">
        <v>2</v>
      </c>
      <c r="G5" s="65"/>
      <c r="H5" s="131">
        <v>40958</v>
      </c>
      <c r="I5" s="66" t="s">
        <v>39</v>
      </c>
      <c r="J5" s="2"/>
      <c r="K5" s="76"/>
      <c r="L5" s="170"/>
      <c r="M5" s="172"/>
      <c r="N5" s="174"/>
      <c r="O5" s="122"/>
      <c r="P5" s="157"/>
      <c r="Q5" s="159"/>
      <c r="R5" s="144"/>
      <c r="S5" s="78"/>
      <c r="T5" s="1"/>
      <c r="U5" s="1"/>
      <c r="W5" s="2"/>
    </row>
    <row r="6" spans="1:23" ht="15" customHeight="1">
      <c r="A6" s="60" t="s">
        <v>142</v>
      </c>
      <c r="B6" s="60"/>
      <c r="C6" s="128"/>
      <c r="D6" s="142"/>
      <c r="E6" s="62" t="s">
        <v>39</v>
      </c>
      <c r="F6" s="130"/>
      <c r="G6" s="63"/>
      <c r="H6" s="132"/>
      <c r="I6" s="64" t="s">
        <v>39</v>
      </c>
      <c r="J6" s="2"/>
      <c r="K6" s="80"/>
      <c r="L6" s="9">
        <f>COUNTIF(E3:E38,"NR")</f>
        <v>11</v>
      </c>
      <c r="M6" s="9">
        <f>COUNTIF(E3:E38,"NRE")</f>
        <v>1</v>
      </c>
      <c r="N6" s="74">
        <f>COUNTIF(E3:E38,"CR")</f>
        <v>7</v>
      </c>
      <c r="O6" s="10">
        <f>COUNTIF(E3:E38,"CRE")</f>
        <v>0</v>
      </c>
      <c r="P6" s="11">
        <f>COUNTIF(E3:E38,"AR")</f>
        <v>6</v>
      </c>
      <c r="Q6" s="11">
        <f>COUNTIF(E3:E38,"ARE")</f>
        <v>1</v>
      </c>
      <c r="R6" s="12">
        <f>COUNTIF(E3:E38,"NRB")+COUNTIF(E3:E38,"CRB")+COUNTIF(E3:E38,"ARB")</f>
        <v>3</v>
      </c>
      <c r="S6" s="89"/>
      <c r="T6" s="2"/>
      <c r="U6" s="2"/>
      <c r="W6" s="2"/>
    </row>
    <row r="7" spans="1:21" ht="15" customHeight="1">
      <c r="A7" s="37" t="s">
        <v>143</v>
      </c>
      <c r="B7" s="37"/>
      <c r="C7" s="127"/>
      <c r="D7" s="133"/>
      <c r="E7" s="71" t="s">
        <v>39</v>
      </c>
      <c r="F7" s="129">
        <v>3</v>
      </c>
      <c r="G7" s="65"/>
      <c r="H7" s="135">
        <v>41185</v>
      </c>
      <c r="I7" s="66" t="s">
        <v>39</v>
      </c>
      <c r="J7" s="2"/>
      <c r="K7" s="81" t="s">
        <v>102</v>
      </c>
      <c r="L7" s="163">
        <f>L6+M6</f>
        <v>12</v>
      </c>
      <c r="M7" s="164"/>
      <c r="N7" s="165">
        <f>N6+O6</f>
        <v>7</v>
      </c>
      <c r="O7" s="166"/>
      <c r="P7" s="167">
        <f>P6+Q6</f>
        <v>7</v>
      </c>
      <c r="Q7" s="168"/>
      <c r="R7" s="7">
        <f>R6</f>
        <v>3</v>
      </c>
      <c r="S7" s="92">
        <f>SUM(L7:Q7)</f>
        <v>26</v>
      </c>
      <c r="T7" s="2"/>
      <c r="U7" s="2"/>
    </row>
    <row r="8" spans="1:21" ht="15" customHeight="1">
      <c r="A8" s="60" t="s">
        <v>144</v>
      </c>
      <c r="B8" s="60"/>
      <c r="C8" s="128"/>
      <c r="D8" s="134"/>
      <c r="E8" s="62" t="s">
        <v>39</v>
      </c>
      <c r="F8" s="130"/>
      <c r="G8" s="68"/>
      <c r="H8" s="136"/>
      <c r="I8" s="64" t="s">
        <v>39</v>
      </c>
      <c r="J8" s="2"/>
      <c r="K8" s="82"/>
      <c r="L8" s="91"/>
      <c r="M8" s="86"/>
      <c r="N8" s="91"/>
      <c r="O8" s="86"/>
      <c r="P8" s="91"/>
      <c r="Q8" s="86"/>
      <c r="R8" s="96" t="s">
        <v>107</v>
      </c>
      <c r="S8" s="93">
        <f>(L6+N6)+P6</f>
        <v>24</v>
      </c>
      <c r="T8" s="137"/>
      <c r="U8" s="138"/>
    </row>
    <row r="9" spans="1:19" ht="15" customHeight="1">
      <c r="A9" s="37" t="s">
        <v>145</v>
      </c>
      <c r="B9" s="37"/>
      <c r="C9" s="127"/>
      <c r="D9" s="146"/>
      <c r="E9" s="71" t="s">
        <v>39</v>
      </c>
      <c r="F9" s="129">
        <v>4</v>
      </c>
      <c r="G9" s="65"/>
      <c r="H9" s="65"/>
      <c r="I9" s="70"/>
      <c r="J9" s="2"/>
      <c r="K9" s="76"/>
      <c r="L9" s="90"/>
      <c r="M9" s="90"/>
      <c r="N9" s="90"/>
      <c r="O9" s="90"/>
      <c r="P9" s="90"/>
      <c r="Q9" s="90"/>
      <c r="R9" s="97" t="s">
        <v>47</v>
      </c>
      <c r="S9" s="93">
        <f>(M6+O6)+Q6</f>
        <v>2</v>
      </c>
    </row>
    <row r="10" spans="1:19" ht="15" customHeight="1">
      <c r="A10" s="60" t="s">
        <v>146</v>
      </c>
      <c r="B10" s="60"/>
      <c r="C10" s="128"/>
      <c r="D10" s="142"/>
      <c r="E10" s="62" t="s">
        <v>39</v>
      </c>
      <c r="F10" s="130"/>
      <c r="G10" s="63"/>
      <c r="H10" s="63"/>
      <c r="I10" s="68"/>
      <c r="J10" s="2"/>
      <c r="K10" s="76"/>
      <c r="L10" s="90"/>
      <c r="M10" s="90"/>
      <c r="N10" s="90"/>
      <c r="O10" s="90"/>
      <c r="P10" s="90"/>
      <c r="Q10" s="90"/>
      <c r="R10" s="90"/>
      <c r="S10" s="78"/>
    </row>
    <row r="11" spans="1:19" ht="14.25">
      <c r="A11" s="37" t="s">
        <v>147</v>
      </c>
      <c r="B11" s="37"/>
      <c r="C11" s="148"/>
      <c r="D11" s="146"/>
      <c r="E11" s="71" t="s">
        <v>39</v>
      </c>
      <c r="F11" s="129">
        <v>5</v>
      </c>
      <c r="G11" s="65"/>
      <c r="H11" s="147" t="s">
        <v>65</v>
      </c>
      <c r="I11" s="66" t="s">
        <v>39</v>
      </c>
      <c r="J11" s="2"/>
      <c r="K11" s="76"/>
      <c r="L11" s="90"/>
      <c r="M11" s="90"/>
      <c r="N11" s="90"/>
      <c r="O11" s="90"/>
      <c r="P11" s="90"/>
      <c r="Q11" s="90"/>
      <c r="R11" s="90"/>
      <c r="S11" s="78"/>
    </row>
    <row r="12" spans="1:19" ht="14.25">
      <c r="A12" s="60" t="s">
        <v>148</v>
      </c>
      <c r="B12" s="60"/>
      <c r="C12" s="150"/>
      <c r="D12" s="142"/>
      <c r="E12" s="62" t="s">
        <v>39</v>
      </c>
      <c r="F12" s="130"/>
      <c r="G12" s="63"/>
      <c r="H12" s="140"/>
      <c r="I12" s="64" t="s">
        <v>39</v>
      </c>
      <c r="J12" s="2"/>
      <c r="K12" s="76"/>
      <c r="L12" s="77"/>
      <c r="M12" s="77"/>
      <c r="N12" s="77"/>
      <c r="O12" s="77"/>
      <c r="P12" s="77"/>
      <c r="Q12" s="77"/>
      <c r="R12" s="77"/>
      <c r="S12" s="78"/>
    </row>
    <row r="13" spans="1:19" ht="15">
      <c r="A13" s="37" t="s">
        <v>149</v>
      </c>
      <c r="B13" s="37"/>
      <c r="C13" s="127"/>
      <c r="D13" s="146"/>
      <c r="E13" s="71" t="s">
        <v>39</v>
      </c>
      <c r="F13" s="129">
        <v>6</v>
      </c>
      <c r="G13" s="65"/>
      <c r="H13" s="139" t="s">
        <v>31</v>
      </c>
      <c r="I13" s="66" t="s">
        <v>39</v>
      </c>
      <c r="J13" s="2"/>
      <c r="K13" s="79"/>
      <c r="L13" s="160" t="s">
        <v>63</v>
      </c>
      <c r="M13" s="161"/>
      <c r="N13" s="161"/>
      <c r="O13" s="161"/>
      <c r="P13" s="161"/>
      <c r="Q13" s="161"/>
      <c r="R13" s="162"/>
      <c r="S13" s="88"/>
    </row>
    <row r="14" spans="1:19" ht="15" customHeight="1">
      <c r="A14" s="37" t="s">
        <v>150</v>
      </c>
      <c r="B14" s="37"/>
      <c r="C14" s="127"/>
      <c r="D14" s="141"/>
      <c r="E14" s="71" t="s">
        <v>39</v>
      </c>
      <c r="F14" s="129"/>
      <c r="G14" s="70"/>
      <c r="H14" s="145"/>
      <c r="I14" s="66" t="s">
        <v>39</v>
      </c>
      <c r="J14" s="2"/>
      <c r="K14" s="80"/>
      <c r="L14" s="169" t="s">
        <v>180</v>
      </c>
      <c r="M14" s="169" t="s">
        <v>181</v>
      </c>
      <c r="N14" s="173" t="s">
        <v>182</v>
      </c>
      <c r="O14" s="173" t="s">
        <v>183</v>
      </c>
      <c r="P14" s="156" t="s">
        <v>43</v>
      </c>
      <c r="Q14" s="156" t="s">
        <v>41</v>
      </c>
      <c r="R14" s="143" t="s">
        <v>60</v>
      </c>
      <c r="S14" s="89"/>
    </row>
    <row r="15" spans="1:19" ht="14.25">
      <c r="A15" s="37" t="s">
        <v>151</v>
      </c>
      <c r="B15" s="37"/>
      <c r="C15" s="127"/>
      <c r="D15" s="141"/>
      <c r="E15" s="71" t="s">
        <v>110</v>
      </c>
      <c r="F15" s="129"/>
      <c r="G15" s="70"/>
      <c r="H15" s="145"/>
      <c r="I15" s="66" t="s">
        <v>110</v>
      </c>
      <c r="J15" s="2"/>
      <c r="K15" s="76"/>
      <c r="L15" s="170"/>
      <c r="M15" s="170"/>
      <c r="N15" s="174"/>
      <c r="O15" s="174"/>
      <c r="P15" s="157"/>
      <c r="Q15" s="157"/>
      <c r="R15" s="144"/>
      <c r="S15" s="78"/>
    </row>
    <row r="16" spans="1:19" ht="15" customHeight="1">
      <c r="A16" s="60" t="s">
        <v>152</v>
      </c>
      <c r="B16" s="60"/>
      <c r="C16" s="128"/>
      <c r="D16" s="142"/>
      <c r="E16" s="62" t="s">
        <v>173</v>
      </c>
      <c r="F16" s="130"/>
      <c r="G16" s="63"/>
      <c r="H16" s="140"/>
      <c r="I16" s="64" t="s">
        <v>173</v>
      </c>
      <c r="J16" s="2"/>
      <c r="K16" s="83" t="s">
        <v>179</v>
      </c>
      <c r="L16" s="9">
        <f>COUNTIF(E3:E38,"NV")</f>
        <v>2</v>
      </c>
      <c r="M16" s="9">
        <f>COUNTIF(E3:E38,"NVE")</f>
        <v>0</v>
      </c>
      <c r="N16" s="10">
        <f>COUNTIF(E3:E38,"CV")</f>
        <v>0</v>
      </c>
      <c r="O16" s="10">
        <f>COUNTIF(E3:E38,"CVE")</f>
        <v>0</v>
      </c>
      <c r="P16" s="11">
        <f>COUNTIF(E3:E38,"AV")</f>
        <v>3</v>
      </c>
      <c r="Q16" s="11">
        <f>COUNTIF(E3:E38,"AVE")</f>
        <v>1</v>
      </c>
      <c r="R16" s="12">
        <f>COUNTIF(E3:E38,"NVB")+COUNTIF(E3:E38,"CVB")+COUNTIF(E3:E38,"AVB")</f>
        <v>1</v>
      </c>
      <c r="S16" s="88"/>
    </row>
    <row r="17" spans="1:19" ht="15" customHeight="1">
      <c r="A17" s="37" t="s">
        <v>186</v>
      </c>
      <c r="B17" s="37"/>
      <c r="C17" s="151"/>
      <c r="D17" s="146"/>
      <c r="E17" s="71" t="s">
        <v>188</v>
      </c>
      <c r="F17" s="70"/>
      <c r="G17" s="179">
        <v>1</v>
      </c>
      <c r="H17" s="181">
        <v>40966</v>
      </c>
      <c r="I17" s="66" t="s">
        <v>188</v>
      </c>
      <c r="J17" s="2"/>
      <c r="K17" s="79" t="s">
        <v>37</v>
      </c>
      <c r="L17" s="9">
        <f aca="true" t="shared" si="0" ref="L17:R17">L16+L6</f>
        <v>13</v>
      </c>
      <c r="M17" s="9">
        <f t="shared" si="0"/>
        <v>1</v>
      </c>
      <c r="N17" s="10">
        <f t="shared" si="0"/>
        <v>7</v>
      </c>
      <c r="O17" s="10">
        <f t="shared" si="0"/>
        <v>0</v>
      </c>
      <c r="P17" s="11">
        <f t="shared" si="0"/>
        <v>9</v>
      </c>
      <c r="Q17" s="11">
        <f t="shared" si="0"/>
        <v>2</v>
      </c>
      <c r="R17" s="12">
        <f t="shared" si="0"/>
        <v>4</v>
      </c>
      <c r="S17" s="88"/>
    </row>
    <row r="18" spans="1:19" ht="15" customHeight="1">
      <c r="A18" s="60" t="s">
        <v>187</v>
      </c>
      <c r="B18" s="60"/>
      <c r="C18" s="153"/>
      <c r="D18" s="142"/>
      <c r="E18" s="62" t="s">
        <v>188</v>
      </c>
      <c r="F18" s="68"/>
      <c r="G18" s="180"/>
      <c r="H18" s="140"/>
      <c r="I18" s="64" t="s">
        <v>188</v>
      </c>
      <c r="J18" s="2"/>
      <c r="K18" s="84" t="s">
        <v>102</v>
      </c>
      <c r="L18" s="163">
        <f>L17+M17</f>
        <v>14</v>
      </c>
      <c r="M18" s="164"/>
      <c r="N18" s="175">
        <f>N17+O17</f>
        <v>7</v>
      </c>
      <c r="O18" s="166"/>
      <c r="P18" s="167">
        <f>P17+Q17</f>
        <v>11</v>
      </c>
      <c r="Q18" s="168"/>
      <c r="R18" s="7">
        <f>R17</f>
        <v>4</v>
      </c>
      <c r="S18" s="94">
        <f>SUM(L18:Q18)</f>
        <v>32</v>
      </c>
    </row>
    <row r="19" spans="1:19" ht="15" customHeight="1">
      <c r="A19" s="37" t="s">
        <v>153</v>
      </c>
      <c r="B19" s="37"/>
      <c r="C19" s="127"/>
      <c r="D19" s="141"/>
      <c r="E19" s="71" t="s">
        <v>28</v>
      </c>
      <c r="F19" s="129">
        <v>7</v>
      </c>
      <c r="G19" s="65"/>
      <c r="H19" s="139" t="s">
        <v>9</v>
      </c>
      <c r="I19" s="66" t="s">
        <v>28</v>
      </c>
      <c r="J19" s="2"/>
      <c r="K19" s="76"/>
      <c r="L19" s="86"/>
      <c r="M19" s="86"/>
      <c r="N19" s="86"/>
      <c r="O19" s="86"/>
      <c r="P19" s="86"/>
      <c r="Q19" s="86"/>
      <c r="R19" s="96" t="s">
        <v>107</v>
      </c>
      <c r="S19" s="93">
        <f>(L17+N17)+P17</f>
        <v>29</v>
      </c>
    </row>
    <row r="20" spans="1:19" ht="15" customHeight="1" thickBot="1">
      <c r="A20" s="60" t="s">
        <v>154</v>
      </c>
      <c r="B20" s="60"/>
      <c r="C20" s="128"/>
      <c r="D20" s="142"/>
      <c r="E20" s="62" t="s">
        <v>28</v>
      </c>
      <c r="F20" s="130"/>
      <c r="G20" s="63"/>
      <c r="H20" s="140"/>
      <c r="I20" s="64" t="s">
        <v>28</v>
      </c>
      <c r="J20" s="2"/>
      <c r="K20" s="85"/>
      <c r="L20" s="87"/>
      <c r="M20" s="87"/>
      <c r="N20" s="87"/>
      <c r="O20" s="87"/>
      <c r="P20" s="87"/>
      <c r="Q20" s="87"/>
      <c r="R20" s="98" t="s">
        <v>47</v>
      </c>
      <c r="S20" s="95">
        <f>(M17+O17)+Q17</f>
        <v>3</v>
      </c>
    </row>
    <row r="21" spans="1:10" ht="15" customHeight="1">
      <c r="A21" s="37" t="s">
        <v>155</v>
      </c>
      <c r="B21" s="37"/>
      <c r="C21" s="127"/>
      <c r="D21" s="133"/>
      <c r="E21" s="71" t="s">
        <v>28</v>
      </c>
      <c r="F21" s="129">
        <v>8</v>
      </c>
      <c r="G21" s="65"/>
      <c r="H21" s="139" t="s">
        <v>65</v>
      </c>
      <c r="I21" s="66" t="s">
        <v>28</v>
      </c>
      <c r="J21" s="2"/>
    </row>
    <row r="22" spans="1:10" ht="15" customHeight="1">
      <c r="A22" s="60" t="s">
        <v>156</v>
      </c>
      <c r="B22" s="60"/>
      <c r="C22" s="128"/>
      <c r="D22" s="134"/>
      <c r="E22" s="62" t="s">
        <v>28</v>
      </c>
      <c r="F22" s="130"/>
      <c r="G22" s="63"/>
      <c r="H22" s="140"/>
      <c r="I22" s="64" t="s">
        <v>28</v>
      </c>
      <c r="J22" s="2"/>
    </row>
    <row r="23" spans="1:10" ht="15" thickBot="1">
      <c r="A23" s="37" t="s">
        <v>157</v>
      </c>
      <c r="B23" s="37"/>
      <c r="C23" s="127"/>
      <c r="D23" s="146"/>
      <c r="E23" s="71" t="s">
        <v>28</v>
      </c>
      <c r="F23" s="129">
        <v>9</v>
      </c>
      <c r="G23" s="65"/>
      <c r="H23" s="139" t="s">
        <v>65</v>
      </c>
      <c r="I23" s="66" t="s">
        <v>28</v>
      </c>
      <c r="J23" s="2"/>
    </row>
    <row r="24" spans="1:19" ht="15.75" thickBot="1">
      <c r="A24" s="37" t="s">
        <v>158</v>
      </c>
      <c r="B24" s="37"/>
      <c r="C24" s="127"/>
      <c r="D24" s="141"/>
      <c r="E24" s="71" t="s">
        <v>28</v>
      </c>
      <c r="F24" s="129"/>
      <c r="G24" s="65"/>
      <c r="H24" s="139"/>
      <c r="I24" s="66" t="s">
        <v>28</v>
      </c>
      <c r="K24" s="176" t="s">
        <v>185</v>
      </c>
      <c r="L24" s="177"/>
      <c r="M24" s="177"/>
      <c r="N24" s="177"/>
      <c r="O24" s="177"/>
      <c r="P24" s="177"/>
      <c r="Q24" s="177"/>
      <c r="R24" s="177"/>
      <c r="S24" s="178"/>
    </row>
    <row r="25" spans="1:19" ht="14.25">
      <c r="A25" s="60" t="s">
        <v>159</v>
      </c>
      <c r="B25" s="60"/>
      <c r="C25" s="128"/>
      <c r="D25" s="142"/>
      <c r="E25" s="62" t="s">
        <v>116</v>
      </c>
      <c r="F25" s="130"/>
      <c r="G25" s="63"/>
      <c r="H25" s="140"/>
      <c r="I25" s="64" t="s">
        <v>116</v>
      </c>
      <c r="K25" s="76"/>
      <c r="L25" s="77"/>
      <c r="M25" s="77"/>
      <c r="N25" s="77"/>
      <c r="O25" s="77"/>
      <c r="P25" s="77"/>
      <c r="Q25" s="77"/>
      <c r="R25" s="77"/>
      <c r="S25" s="78"/>
    </row>
    <row r="26" spans="1:19" ht="15" customHeight="1">
      <c r="A26" s="37" t="s">
        <v>160</v>
      </c>
      <c r="B26" s="37"/>
      <c r="C26" s="127"/>
      <c r="D26" s="146"/>
      <c r="E26" s="71" t="s">
        <v>16</v>
      </c>
      <c r="F26" s="129">
        <v>10</v>
      </c>
      <c r="G26" s="65"/>
      <c r="H26" s="139" t="s">
        <v>65</v>
      </c>
      <c r="I26" s="65"/>
      <c r="K26" s="79"/>
      <c r="L26" s="160" t="s">
        <v>86</v>
      </c>
      <c r="M26" s="161"/>
      <c r="N26" s="161"/>
      <c r="O26" s="161"/>
      <c r="P26" s="161"/>
      <c r="Q26" s="161"/>
      <c r="R26" s="162"/>
      <c r="S26" s="88"/>
    </row>
    <row r="27" spans="1:19" ht="15" customHeight="1">
      <c r="A27" s="60" t="s">
        <v>161</v>
      </c>
      <c r="B27" s="60"/>
      <c r="C27" s="128"/>
      <c r="D27" s="142"/>
      <c r="E27" s="62" t="s">
        <v>16</v>
      </c>
      <c r="F27" s="130"/>
      <c r="G27" s="63"/>
      <c r="H27" s="140"/>
      <c r="I27" s="63"/>
      <c r="K27" s="80"/>
      <c r="L27" s="169" t="s">
        <v>175</v>
      </c>
      <c r="M27" s="171" t="s">
        <v>176</v>
      </c>
      <c r="N27" s="173" t="s">
        <v>177</v>
      </c>
      <c r="O27" s="121" t="s">
        <v>178</v>
      </c>
      <c r="P27" s="156" t="s">
        <v>57</v>
      </c>
      <c r="Q27" s="158" t="s">
        <v>104</v>
      </c>
      <c r="R27" s="143" t="s">
        <v>32</v>
      </c>
      <c r="S27" s="89"/>
    </row>
    <row r="28" spans="1:19" ht="14.25">
      <c r="A28" s="37" t="s">
        <v>162</v>
      </c>
      <c r="B28" s="37"/>
      <c r="C28" s="127"/>
      <c r="D28" s="146"/>
      <c r="E28" s="71" t="s">
        <v>16</v>
      </c>
      <c r="F28" s="129">
        <v>11</v>
      </c>
      <c r="G28" s="65"/>
      <c r="H28" s="139" t="s">
        <v>111</v>
      </c>
      <c r="I28" s="66" t="s">
        <v>16</v>
      </c>
      <c r="K28" s="76"/>
      <c r="L28" s="170"/>
      <c r="M28" s="172"/>
      <c r="N28" s="174"/>
      <c r="O28" s="122"/>
      <c r="P28" s="157"/>
      <c r="Q28" s="159"/>
      <c r="R28" s="144"/>
      <c r="S28" s="78"/>
    </row>
    <row r="29" spans="1:19" ht="15" customHeight="1">
      <c r="A29" s="60" t="s">
        <v>163</v>
      </c>
      <c r="B29" s="60"/>
      <c r="C29" s="128"/>
      <c r="D29" s="142"/>
      <c r="E29" s="62" t="s">
        <v>16</v>
      </c>
      <c r="F29" s="130"/>
      <c r="G29" s="63"/>
      <c r="H29" s="140"/>
      <c r="I29" s="64" t="s">
        <v>16</v>
      </c>
      <c r="K29" s="80"/>
      <c r="L29" s="9">
        <f>COUNTIF(I3:I38,"NR")</f>
        <v>9</v>
      </c>
      <c r="M29" s="9">
        <f>COUNTIF(I3:I38,"NRE")</f>
        <v>1</v>
      </c>
      <c r="N29" s="74">
        <f>COUNTIF(I3:I38,"CR")</f>
        <v>7</v>
      </c>
      <c r="O29" s="10">
        <f>COUNTIF(I3:I38,"CRE")</f>
        <v>0</v>
      </c>
      <c r="P29" s="11">
        <f>COUNTIF(I3:I38,"AR")</f>
        <v>2</v>
      </c>
      <c r="Q29" s="11">
        <f>COUNTIF(I3:I38,"ARE")</f>
        <v>0</v>
      </c>
      <c r="R29" s="12">
        <f>COUNTIF(I3:I38,"NRB")+COUNTIF(I3:I38,"CRB")+COUNTIF(I3:I38,"ARB")</f>
        <v>2</v>
      </c>
      <c r="S29" s="89"/>
    </row>
    <row r="30" spans="1:19" ht="15.75">
      <c r="A30" s="37" t="s">
        <v>164</v>
      </c>
      <c r="B30" s="37"/>
      <c r="C30" s="151"/>
      <c r="D30" s="146"/>
      <c r="E30" s="71" t="s">
        <v>16</v>
      </c>
      <c r="F30" s="129">
        <v>12</v>
      </c>
      <c r="G30" s="65"/>
      <c r="H30" s="139" t="s">
        <v>65</v>
      </c>
      <c r="I30" s="65"/>
      <c r="K30" s="81" t="s">
        <v>102</v>
      </c>
      <c r="L30" s="163">
        <f>L29+M29</f>
        <v>10</v>
      </c>
      <c r="M30" s="164"/>
      <c r="N30" s="165">
        <f>N29+O29</f>
        <v>7</v>
      </c>
      <c r="O30" s="166"/>
      <c r="P30" s="167">
        <f>P29+Q29</f>
        <v>2</v>
      </c>
      <c r="Q30" s="168"/>
      <c r="R30" s="7">
        <f>R29</f>
        <v>2</v>
      </c>
      <c r="S30" s="92">
        <f>SUM(L30:Q30)</f>
        <v>19</v>
      </c>
    </row>
    <row r="31" spans="1:19" ht="15" customHeight="1">
      <c r="A31" s="37" t="s">
        <v>165</v>
      </c>
      <c r="B31" s="37"/>
      <c r="C31" s="152"/>
      <c r="D31" s="141"/>
      <c r="E31" s="71" t="s">
        <v>16</v>
      </c>
      <c r="F31" s="129"/>
      <c r="G31" s="65"/>
      <c r="H31" s="139"/>
      <c r="I31" s="65"/>
      <c r="J31" s="2"/>
      <c r="K31" s="82"/>
      <c r="L31" s="91"/>
      <c r="M31" s="86"/>
      <c r="N31" s="91"/>
      <c r="O31" s="86"/>
      <c r="P31" s="91"/>
      <c r="Q31" s="86"/>
      <c r="R31" s="96" t="s">
        <v>107</v>
      </c>
      <c r="S31" s="93">
        <f>(L29+N29)+P29</f>
        <v>18</v>
      </c>
    </row>
    <row r="32" spans="1:19" ht="15" customHeight="1">
      <c r="A32" s="37" t="s">
        <v>166</v>
      </c>
      <c r="B32" s="37"/>
      <c r="C32" s="152"/>
      <c r="D32" s="141"/>
      <c r="E32" s="71" t="s">
        <v>5</v>
      </c>
      <c r="F32" s="129"/>
      <c r="G32" s="65"/>
      <c r="H32" s="139"/>
      <c r="I32" s="65"/>
      <c r="K32" s="76"/>
      <c r="L32" s="90"/>
      <c r="M32" s="90"/>
      <c r="N32" s="90"/>
      <c r="O32" s="90"/>
      <c r="P32" s="90"/>
      <c r="Q32" s="90"/>
      <c r="R32" s="97" t="s">
        <v>47</v>
      </c>
      <c r="S32" s="93">
        <f>(M29+O29)+Q29</f>
        <v>1</v>
      </c>
    </row>
    <row r="33" spans="1:19" ht="14.25">
      <c r="A33" s="60" t="s">
        <v>169</v>
      </c>
      <c r="B33" s="60"/>
      <c r="C33" s="153"/>
      <c r="D33" s="142"/>
      <c r="E33" s="62" t="s">
        <v>6</v>
      </c>
      <c r="F33" s="130"/>
      <c r="G33" s="63"/>
      <c r="H33" s="69"/>
      <c r="I33" s="63"/>
      <c r="J33" s="2"/>
      <c r="K33" s="76"/>
      <c r="L33" s="90"/>
      <c r="M33" s="90"/>
      <c r="N33" s="90"/>
      <c r="O33" s="90"/>
      <c r="P33" s="90"/>
      <c r="Q33" s="90"/>
      <c r="R33" s="90"/>
      <c r="S33" s="78"/>
    </row>
    <row r="34" spans="1:19" ht="15" customHeight="1">
      <c r="A34" s="60" t="s">
        <v>167</v>
      </c>
      <c r="B34" s="60"/>
      <c r="C34" s="73"/>
      <c r="D34" s="72"/>
      <c r="E34" s="62" t="s">
        <v>17</v>
      </c>
      <c r="F34" s="68"/>
      <c r="G34" s="67">
        <v>2</v>
      </c>
      <c r="H34" s="69" t="s">
        <v>0</v>
      </c>
      <c r="I34" s="63"/>
      <c r="K34" s="76"/>
      <c r="L34" s="90"/>
      <c r="M34" s="90"/>
      <c r="N34" s="90"/>
      <c r="O34" s="90"/>
      <c r="P34" s="90"/>
      <c r="Q34" s="90"/>
      <c r="R34" s="90"/>
      <c r="S34" s="78"/>
    </row>
    <row r="35" spans="1:19" ht="14.25">
      <c r="A35" s="37" t="s">
        <v>168</v>
      </c>
      <c r="B35" s="37"/>
      <c r="C35" s="148"/>
      <c r="D35" s="146"/>
      <c r="E35" s="71" t="s">
        <v>17</v>
      </c>
      <c r="F35" s="70"/>
      <c r="G35" s="129">
        <v>3</v>
      </c>
      <c r="H35" s="139" t="s">
        <v>0</v>
      </c>
      <c r="I35" s="66" t="s">
        <v>17</v>
      </c>
      <c r="K35" s="76"/>
      <c r="L35" s="77"/>
      <c r="M35" s="77"/>
      <c r="N35" s="77"/>
      <c r="O35" s="77"/>
      <c r="P35" s="77"/>
      <c r="Q35" s="77"/>
      <c r="R35" s="77"/>
      <c r="S35" s="78"/>
    </row>
    <row r="36" spans="1:19" ht="15" customHeight="1">
      <c r="A36" s="37" t="s">
        <v>170</v>
      </c>
      <c r="B36" s="37"/>
      <c r="C36" s="149"/>
      <c r="D36" s="141"/>
      <c r="E36" s="71" t="s">
        <v>17</v>
      </c>
      <c r="F36" s="70"/>
      <c r="G36" s="129"/>
      <c r="H36" s="139"/>
      <c r="I36" s="66" t="s">
        <v>17</v>
      </c>
      <c r="K36" s="79"/>
      <c r="L36" s="160" t="s">
        <v>63</v>
      </c>
      <c r="M36" s="161"/>
      <c r="N36" s="161"/>
      <c r="O36" s="161"/>
      <c r="P36" s="161"/>
      <c r="Q36" s="161"/>
      <c r="R36" s="162"/>
      <c r="S36" s="88"/>
    </row>
    <row r="37" spans="1:19" ht="15" customHeight="1">
      <c r="A37" s="37" t="s">
        <v>171</v>
      </c>
      <c r="B37" s="37"/>
      <c r="C37" s="149"/>
      <c r="D37" s="141"/>
      <c r="E37" s="71" t="s">
        <v>18</v>
      </c>
      <c r="F37" s="70"/>
      <c r="G37" s="129"/>
      <c r="H37" s="139"/>
      <c r="I37" s="66" t="s">
        <v>18</v>
      </c>
      <c r="K37" s="80"/>
      <c r="L37" s="169" t="s">
        <v>180</v>
      </c>
      <c r="M37" s="169" t="s">
        <v>181</v>
      </c>
      <c r="N37" s="173" t="s">
        <v>182</v>
      </c>
      <c r="O37" s="173" t="s">
        <v>183</v>
      </c>
      <c r="P37" s="156" t="s">
        <v>43</v>
      </c>
      <c r="Q37" s="156" t="s">
        <v>41</v>
      </c>
      <c r="R37" s="143" t="s">
        <v>60</v>
      </c>
      <c r="S37" s="89"/>
    </row>
    <row r="38" spans="1:19" ht="15" customHeight="1">
      <c r="A38" s="60" t="s">
        <v>172</v>
      </c>
      <c r="B38" s="60"/>
      <c r="C38" s="150"/>
      <c r="D38" s="142"/>
      <c r="E38" s="62" t="s">
        <v>20</v>
      </c>
      <c r="F38" s="68"/>
      <c r="G38" s="130"/>
      <c r="H38" s="140"/>
      <c r="I38" s="64" t="s">
        <v>20</v>
      </c>
      <c r="K38" s="76"/>
      <c r="L38" s="170"/>
      <c r="M38" s="170"/>
      <c r="N38" s="174"/>
      <c r="O38" s="174"/>
      <c r="P38" s="157"/>
      <c r="Q38" s="157"/>
      <c r="R38" s="144"/>
      <c r="S38" s="78"/>
    </row>
    <row r="39" spans="1:19" ht="25.5">
      <c r="A39" s="1"/>
      <c r="B39" s="1"/>
      <c r="C39" s="16"/>
      <c r="D39" s="17"/>
      <c r="E39" s="2"/>
      <c r="F39" s="51"/>
      <c r="G39" s="52"/>
      <c r="K39" s="83" t="s">
        <v>179</v>
      </c>
      <c r="L39" s="9">
        <f>COUNTIF(I3:I38,"NV")</f>
        <v>2</v>
      </c>
      <c r="M39" s="9">
        <f>COUNTIF(I3:I38,"NVE")</f>
        <v>0</v>
      </c>
      <c r="N39" s="10">
        <f>COUNTIF(I3:I38,"CV")</f>
        <v>0</v>
      </c>
      <c r="O39" s="10">
        <f>COUNTIF(I3:I38,"CVE")</f>
        <v>0</v>
      </c>
      <c r="P39" s="11">
        <f>COUNTIF(I3:I38,"AV")</f>
        <v>2</v>
      </c>
      <c r="Q39" s="11">
        <f>COUNTIF(I3:I38,"AVE")</f>
        <v>1</v>
      </c>
      <c r="R39" s="12">
        <f>COUNTIF(I3:I38,"NVB")+COUNTIF(I3:I38,"CVB")+COUNTIF(I3:I38,"AVB")</f>
        <v>1</v>
      </c>
      <c r="S39" s="88"/>
    </row>
    <row r="40" spans="1:19" ht="15" customHeight="1">
      <c r="A40" s="1"/>
      <c r="B40" s="1"/>
      <c r="C40" s="16"/>
      <c r="D40" s="17"/>
      <c r="E40" s="2"/>
      <c r="F40" s="51"/>
      <c r="G40" s="52"/>
      <c r="K40" s="79" t="s">
        <v>37</v>
      </c>
      <c r="L40" s="9">
        <f aca="true" t="shared" si="1" ref="L40:R40">L39+L29</f>
        <v>11</v>
      </c>
      <c r="M40" s="9">
        <f t="shared" si="1"/>
        <v>1</v>
      </c>
      <c r="N40" s="10">
        <f t="shared" si="1"/>
        <v>7</v>
      </c>
      <c r="O40" s="10">
        <f t="shared" si="1"/>
        <v>0</v>
      </c>
      <c r="P40" s="11">
        <f t="shared" si="1"/>
        <v>4</v>
      </c>
      <c r="Q40" s="11">
        <f t="shared" si="1"/>
        <v>1</v>
      </c>
      <c r="R40" s="12">
        <f t="shared" si="1"/>
        <v>3</v>
      </c>
      <c r="S40" s="88"/>
    </row>
    <row r="41" spans="1:19" ht="15">
      <c r="A41" s="1"/>
      <c r="B41" s="1"/>
      <c r="C41" s="16"/>
      <c r="D41" s="17"/>
      <c r="E41" s="2"/>
      <c r="F41" s="51"/>
      <c r="G41" s="52"/>
      <c r="K41" s="84" t="s">
        <v>102</v>
      </c>
      <c r="L41" s="163">
        <f>L40+M40</f>
        <v>12</v>
      </c>
      <c r="M41" s="164"/>
      <c r="N41" s="175">
        <f>N40+O40</f>
        <v>7</v>
      </c>
      <c r="O41" s="166"/>
      <c r="P41" s="167">
        <f>P40+Q40</f>
        <v>5</v>
      </c>
      <c r="Q41" s="168"/>
      <c r="R41" s="7">
        <f>R40</f>
        <v>3</v>
      </c>
      <c r="S41" s="94">
        <f>SUM(L41:Q41)</f>
        <v>24</v>
      </c>
    </row>
    <row r="42" spans="1:19" ht="15" customHeight="1">
      <c r="A42" s="1"/>
      <c r="B42" s="1"/>
      <c r="C42" s="16"/>
      <c r="D42" s="17"/>
      <c r="E42" s="2"/>
      <c r="F42" s="51"/>
      <c r="G42" s="52"/>
      <c r="K42" s="76"/>
      <c r="L42" s="86"/>
      <c r="M42" s="86"/>
      <c r="N42" s="86"/>
      <c r="O42" s="86"/>
      <c r="P42" s="86"/>
      <c r="Q42" s="86"/>
      <c r="R42" s="96" t="s">
        <v>107</v>
      </c>
      <c r="S42" s="93">
        <f>(L40+N40)+P40</f>
        <v>22</v>
      </c>
    </row>
    <row r="43" spans="11:19" ht="15" customHeight="1" thickBot="1">
      <c r="K43" s="85"/>
      <c r="L43" s="87"/>
      <c r="M43" s="87"/>
      <c r="N43" s="87"/>
      <c r="O43" s="87"/>
      <c r="P43" s="87"/>
      <c r="Q43" s="87"/>
      <c r="R43" s="98" t="s">
        <v>47</v>
      </c>
      <c r="S43" s="95">
        <f>(M40+O40)+Q40</f>
        <v>2</v>
      </c>
    </row>
    <row r="45" ht="12.75"/>
    <row r="49" ht="12.75"/>
    <row r="51" ht="12.75"/>
    <row r="54" ht="12.75">
      <c r="J54" s="3"/>
    </row>
    <row r="55" ht="15" customHeight="1">
      <c r="J55" s="3"/>
    </row>
    <row r="59" ht="12.75"/>
    <row r="62" ht="12.75"/>
    <row r="63" ht="12.75"/>
    <row r="65" ht="12.75"/>
    <row r="68" ht="12.75"/>
    <row r="76" ht="12.75"/>
    <row r="80" ht="12.75"/>
    <row r="81" ht="12.75"/>
  </sheetData>
  <sheetProtection/>
  <mergeCells count="102">
    <mergeCell ref="L41:M41"/>
    <mergeCell ref="N41:O41"/>
    <mergeCell ref="P41:Q41"/>
    <mergeCell ref="C17:C18"/>
    <mergeCell ref="D17:D18"/>
    <mergeCell ref="G17:G18"/>
    <mergeCell ref="H17:H18"/>
    <mergeCell ref="L30:M30"/>
    <mergeCell ref="N30:O30"/>
    <mergeCell ref="P30:Q30"/>
    <mergeCell ref="L36:R36"/>
    <mergeCell ref="L37:L38"/>
    <mergeCell ref="M37:M38"/>
    <mergeCell ref="N37:N38"/>
    <mergeCell ref="O37:O38"/>
    <mergeCell ref="P37:P38"/>
    <mergeCell ref="Q37:Q38"/>
    <mergeCell ref="R37:R38"/>
    <mergeCell ref="K24:S24"/>
    <mergeCell ref="L26:R26"/>
    <mergeCell ref="L27:L28"/>
    <mergeCell ref="M27:M28"/>
    <mergeCell ref="N27:N28"/>
    <mergeCell ref="O27:O28"/>
    <mergeCell ref="P27:P28"/>
    <mergeCell ref="Q27:Q28"/>
    <mergeCell ref="R27:R28"/>
    <mergeCell ref="L14:L15"/>
    <mergeCell ref="M14:M15"/>
    <mergeCell ref="N14:N15"/>
    <mergeCell ref="O14:O15"/>
    <mergeCell ref="P14:P15"/>
    <mergeCell ref="Q14:Q15"/>
    <mergeCell ref="P4:P5"/>
    <mergeCell ref="Q4:Q5"/>
    <mergeCell ref="R4:R5"/>
    <mergeCell ref="L3:R3"/>
    <mergeCell ref="L7:M7"/>
    <mergeCell ref="N7:O7"/>
    <mergeCell ref="P7:Q7"/>
    <mergeCell ref="L4:L5"/>
    <mergeCell ref="M4:M5"/>
    <mergeCell ref="N4:N5"/>
    <mergeCell ref="C11:C12"/>
    <mergeCell ref="D3:D4"/>
    <mergeCell ref="D5:D6"/>
    <mergeCell ref="D9:D10"/>
    <mergeCell ref="D11:D12"/>
    <mergeCell ref="D13:D16"/>
    <mergeCell ref="C9:C10"/>
    <mergeCell ref="H35:H38"/>
    <mergeCell ref="G35:G38"/>
    <mergeCell ref="F11:F12"/>
    <mergeCell ref="F30:F33"/>
    <mergeCell ref="H11:H12"/>
    <mergeCell ref="C35:C38"/>
    <mergeCell ref="D35:D38"/>
    <mergeCell ref="H30:H32"/>
    <mergeCell ref="D30:D33"/>
    <mergeCell ref="C30:C33"/>
    <mergeCell ref="C28:C29"/>
    <mergeCell ref="F28:F29"/>
    <mergeCell ref="H28:H29"/>
    <mergeCell ref="D28:D29"/>
    <mergeCell ref="C26:C27"/>
    <mergeCell ref="F26:F27"/>
    <mergeCell ref="H26:H27"/>
    <mergeCell ref="D26:D27"/>
    <mergeCell ref="C23:C25"/>
    <mergeCell ref="F23:F25"/>
    <mergeCell ref="H23:H25"/>
    <mergeCell ref="D23:D25"/>
    <mergeCell ref="C19:C20"/>
    <mergeCell ref="F19:F20"/>
    <mergeCell ref="H19:H20"/>
    <mergeCell ref="C21:C22"/>
    <mergeCell ref="D21:D22"/>
    <mergeCell ref="F21:F22"/>
    <mergeCell ref="H21:H22"/>
    <mergeCell ref="D19:D20"/>
    <mergeCell ref="R14:R15"/>
    <mergeCell ref="C13:C16"/>
    <mergeCell ref="F13:F16"/>
    <mergeCell ref="H13:H16"/>
    <mergeCell ref="L13:R13"/>
    <mergeCell ref="L18:M18"/>
    <mergeCell ref="N18:O18"/>
    <mergeCell ref="P18:Q18"/>
    <mergeCell ref="F9:F10"/>
    <mergeCell ref="C7:C8"/>
    <mergeCell ref="D7:D8"/>
    <mergeCell ref="F7:F8"/>
    <mergeCell ref="H7:H8"/>
    <mergeCell ref="T8:U8"/>
    <mergeCell ref="F1:G1"/>
    <mergeCell ref="O4:O5"/>
    <mergeCell ref="C3:C4"/>
    <mergeCell ref="F3:F4"/>
    <mergeCell ref="C5:C6"/>
    <mergeCell ref="F5:F6"/>
    <mergeCell ref="H5:H6"/>
    <mergeCell ref="K1:S1"/>
  </mergeCells>
  <printOptions/>
  <pageMargins left="0.787401575" right="0.787401575" top="0.984251969" bottom="0.984251969" header="0.5" footer="0.5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8" sqref="F8"/>
    </sheetView>
  </sheetViews>
  <sheetFormatPr defaultColWidth="17.140625" defaultRowHeight="12.75" customHeight="1"/>
  <cols>
    <col min="1" max="1" width="3.00390625" style="44" customWidth="1"/>
    <col min="2" max="2" width="18.00390625" style="44" customWidth="1"/>
    <col min="3" max="3" width="22.57421875" style="44" customWidth="1"/>
    <col min="4" max="4" width="21.140625" style="44" customWidth="1"/>
    <col min="5" max="5" width="20.00390625" style="44" customWidth="1"/>
    <col min="6" max="6" width="20.28125" style="44" customWidth="1"/>
    <col min="7" max="21" width="17.140625" style="44" customWidth="1"/>
    <col min="22" max="16384" width="17.140625" style="44" customWidth="1"/>
  </cols>
  <sheetData>
    <row r="1" spans="2:6" ht="15">
      <c r="B1" s="100" t="s">
        <v>45</v>
      </c>
      <c r="C1" s="101" t="s">
        <v>138</v>
      </c>
      <c r="D1" s="101" t="s">
        <v>137</v>
      </c>
      <c r="E1" s="100" t="s">
        <v>96</v>
      </c>
      <c r="F1" s="100" t="s">
        <v>118</v>
      </c>
    </row>
    <row r="2" spans="1:6" ht="15">
      <c r="A2" s="45">
        <v>1</v>
      </c>
      <c r="B2" s="46"/>
      <c r="C2" s="46"/>
      <c r="D2" s="46"/>
      <c r="E2" s="46"/>
      <c r="F2" s="46"/>
    </row>
    <row r="3" spans="1:6" ht="15">
      <c r="A3" s="45">
        <v>2</v>
      </c>
      <c r="B3" s="46"/>
      <c r="C3" s="46"/>
      <c r="D3" s="46"/>
      <c r="E3" s="46"/>
      <c r="F3" s="46"/>
    </row>
    <row r="4" spans="1:6" ht="15">
      <c r="A4" s="45">
        <v>3</v>
      </c>
      <c r="B4" s="46"/>
      <c r="C4" s="46"/>
      <c r="D4" s="46"/>
      <c r="E4" s="46"/>
      <c r="F4" s="46"/>
    </row>
    <row r="5" spans="1:6" ht="15">
      <c r="A5" s="45">
        <v>4</v>
      </c>
      <c r="B5" s="46"/>
      <c r="C5" s="46"/>
      <c r="D5" s="46"/>
      <c r="E5" s="46"/>
      <c r="F5" s="46"/>
    </row>
    <row r="6" spans="1:6" ht="15">
      <c r="A6" s="45">
        <v>5</v>
      </c>
      <c r="B6" s="46"/>
      <c r="C6" s="46"/>
      <c r="D6" s="46"/>
      <c r="E6" s="46"/>
      <c r="F6" s="46"/>
    </row>
    <row r="7" spans="1:6" ht="15">
      <c r="A7" s="45">
        <v>6</v>
      </c>
      <c r="B7" s="46"/>
      <c r="C7" s="46"/>
      <c r="D7" s="46"/>
      <c r="E7" s="46"/>
      <c r="F7" s="46"/>
    </row>
    <row r="8" spans="1:6" ht="15">
      <c r="A8" s="45">
        <v>7</v>
      </c>
      <c r="B8" s="46"/>
      <c r="C8" s="46"/>
      <c r="D8" s="46"/>
      <c r="E8" s="46"/>
      <c r="F8" s="46"/>
    </row>
    <row r="9" spans="1:6" ht="15">
      <c r="A9" s="45">
        <v>8</v>
      </c>
      <c r="B9" s="46"/>
      <c r="C9" s="46"/>
      <c r="D9" s="46"/>
      <c r="E9" s="46"/>
      <c r="F9" s="46"/>
    </row>
    <row r="10" spans="1:6" ht="15">
      <c r="A10" s="45">
        <v>9</v>
      </c>
      <c r="B10" s="46"/>
      <c r="C10" s="46"/>
      <c r="D10" s="46"/>
      <c r="E10" s="46"/>
      <c r="F10" s="46"/>
    </row>
    <row r="11" spans="1:6" ht="15">
      <c r="A11" s="45">
        <v>10</v>
      </c>
      <c r="B11" s="46"/>
      <c r="C11" s="46"/>
      <c r="D11" s="46"/>
      <c r="E11" s="46"/>
      <c r="F11" s="46"/>
    </row>
    <row r="12" spans="1:6" ht="15">
      <c r="A12" s="45">
        <v>11</v>
      </c>
      <c r="C12" s="46"/>
      <c r="D12" s="46"/>
      <c r="E12" s="46"/>
      <c r="F12" s="46"/>
    </row>
    <row r="13" spans="1:6" ht="15">
      <c r="A13" s="45">
        <v>12</v>
      </c>
      <c r="C13" s="46"/>
      <c r="D13" s="46"/>
      <c r="E13" s="46"/>
      <c r="F13" s="46"/>
    </row>
    <row r="14" spans="1:6" ht="15">
      <c r="A14" s="45">
        <v>13</v>
      </c>
      <c r="C14" s="46"/>
      <c r="D14" s="46"/>
      <c r="E14" s="46"/>
      <c r="F14" s="46"/>
    </row>
    <row r="15" spans="1:6" ht="15">
      <c r="A15" s="45">
        <v>14</v>
      </c>
      <c r="C15" s="46"/>
      <c r="D15" s="46"/>
      <c r="E15" s="46"/>
      <c r="F15" s="46"/>
    </row>
    <row r="16" spans="1:6" ht="15">
      <c r="A16" s="45">
        <v>15</v>
      </c>
      <c r="C16" s="46"/>
      <c r="D16" s="46"/>
      <c r="E16" s="46"/>
      <c r="F16" s="46"/>
    </row>
    <row r="17" spans="1:6" ht="15">
      <c r="A17" s="45">
        <v>16</v>
      </c>
      <c r="D17" s="46"/>
      <c r="E17" s="46"/>
      <c r="F17" s="46"/>
    </row>
    <row r="18" spans="1:5" ht="15">
      <c r="A18" s="45">
        <v>17</v>
      </c>
      <c r="C18" s="46"/>
      <c r="E18" s="46"/>
    </row>
    <row r="19" spans="1:5" ht="15">
      <c r="A19" s="45">
        <v>18</v>
      </c>
      <c r="C19" s="46"/>
      <c r="E19" s="46"/>
    </row>
    <row r="20" spans="1:5" ht="15">
      <c r="A20" s="45">
        <v>19</v>
      </c>
      <c r="C20" s="46"/>
      <c r="E20" s="46"/>
    </row>
    <row r="21" spans="1:5" ht="15">
      <c r="A21" s="45">
        <v>20</v>
      </c>
      <c r="C21" s="46"/>
      <c r="E21" s="46"/>
    </row>
    <row r="22" spans="1:5" ht="15">
      <c r="A22" s="45">
        <v>21</v>
      </c>
      <c r="C22" s="46"/>
      <c r="E22" s="46"/>
    </row>
    <row r="23" spans="1:5" ht="15">
      <c r="A23" s="45">
        <v>22</v>
      </c>
      <c r="C23" s="46"/>
      <c r="E23" s="46"/>
    </row>
    <row r="24" spans="1:5" ht="15">
      <c r="A24" s="45">
        <v>23</v>
      </c>
      <c r="C24" s="46"/>
      <c r="E24" s="46"/>
    </row>
    <row r="25" spans="1:5" ht="15">
      <c r="A25" s="45">
        <v>24</v>
      </c>
      <c r="C25" s="46"/>
      <c r="E25" s="46"/>
    </row>
    <row r="26" ht="15">
      <c r="A26" s="45"/>
    </row>
    <row r="27" ht="15">
      <c r="A27" s="45"/>
    </row>
    <row r="28" ht="15">
      <c r="A28" s="45"/>
    </row>
    <row r="29" ht="15">
      <c r="A29" s="45"/>
    </row>
    <row r="30" ht="15">
      <c r="A30" s="45"/>
    </row>
  </sheetData>
  <sheetProtection/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6" sqref="B26"/>
    </sheetView>
  </sheetViews>
  <sheetFormatPr defaultColWidth="17.140625" defaultRowHeight="12.75" customHeight="1"/>
  <cols>
    <col min="1" max="3" width="17.140625" style="0" customWidth="1"/>
    <col min="4" max="4" width="26.7109375" style="0" customWidth="1"/>
    <col min="5" max="5" width="36.8515625" style="0" customWidth="1"/>
    <col min="6" max="6" width="47.00390625" style="0" customWidth="1"/>
    <col min="7" max="20" width="17.140625" style="0" customWidth="1"/>
  </cols>
  <sheetData>
    <row r="1" spans="1:6" s="44" customFormat="1" ht="15">
      <c r="A1" s="102"/>
      <c r="B1" s="100" t="s">
        <v>36</v>
      </c>
      <c r="C1" s="100" t="s">
        <v>94</v>
      </c>
      <c r="D1" s="100" t="s">
        <v>11</v>
      </c>
      <c r="E1" s="100" t="s">
        <v>62</v>
      </c>
      <c r="F1" s="100" t="s">
        <v>59</v>
      </c>
    </row>
    <row r="2" spans="1:6" ht="38.25">
      <c r="A2" s="106" t="s">
        <v>84</v>
      </c>
      <c r="B2" s="103" t="s">
        <v>4</v>
      </c>
      <c r="C2" s="104" t="s">
        <v>81</v>
      </c>
      <c r="D2" s="8" t="s">
        <v>69</v>
      </c>
      <c r="E2" s="105"/>
      <c r="F2" s="105"/>
    </row>
    <row r="3" spans="1:6" ht="14.25">
      <c r="A3" s="116"/>
      <c r="B3" s="108"/>
      <c r="C3" s="108"/>
      <c r="D3" s="108"/>
      <c r="E3" s="108"/>
      <c r="F3" s="108"/>
    </row>
    <row r="4" spans="1:6" ht="12.75">
      <c r="A4" s="182" t="s">
        <v>73</v>
      </c>
      <c r="B4" s="61"/>
      <c r="C4" s="107" t="s">
        <v>119</v>
      </c>
      <c r="D4" s="6" t="s">
        <v>54</v>
      </c>
      <c r="E4" s="107" t="s">
        <v>121</v>
      </c>
      <c r="F4" s="61"/>
    </row>
    <row r="5" spans="1:6" ht="25.5">
      <c r="A5" s="183"/>
      <c r="B5" s="108"/>
      <c r="C5" s="105" t="s">
        <v>81</v>
      </c>
      <c r="D5" s="8" t="s">
        <v>108</v>
      </c>
      <c r="E5" s="109" t="s">
        <v>123</v>
      </c>
      <c r="F5" s="108"/>
    </row>
    <row r="6" spans="1:6" ht="12.75">
      <c r="A6" s="183"/>
      <c r="B6" s="8" t="s">
        <v>38</v>
      </c>
      <c r="C6" s="8" t="s">
        <v>109</v>
      </c>
      <c r="D6" s="8" t="s">
        <v>100</v>
      </c>
      <c r="E6" s="8" t="s">
        <v>92</v>
      </c>
      <c r="F6" s="108"/>
    </row>
    <row r="7" spans="1:6" ht="12.75">
      <c r="A7" s="183"/>
      <c r="B7" s="8" t="s">
        <v>51</v>
      </c>
      <c r="C7" s="109" t="s">
        <v>120</v>
      </c>
      <c r="D7" s="8" t="s">
        <v>105</v>
      </c>
      <c r="E7" s="109" t="s">
        <v>122</v>
      </c>
      <c r="F7" s="108"/>
    </row>
    <row r="8" spans="1:6" ht="12.75">
      <c r="A8" s="183"/>
      <c r="B8" s="110" t="s">
        <v>50</v>
      </c>
      <c r="C8" s="110" t="s">
        <v>109</v>
      </c>
      <c r="D8" s="110" t="s">
        <v>112</v>
      </c>
      <c r="E8" s="111"/>
      <c r="F8" s="108"/>
    </row>
    <row r="9" spans="1:6" ht="12.75">
      <c r="A9" s="183"/>
      <c r="B9" s="57"/>
      <c r="C9" s="185" t="s">
        <v>46</v>
      </c>
      <c r="D9" s="14" t="s">
        <v>71</v>
      </c>
      <c r="E9" s="57"/>
      <c r="F9" s="14" t="s">
        <v>82</v>
      </c>
    </row>
    <row r="10" spans="1:6" ht="12.75">
      <c r="A10" s="183"/>
      <c r="B10" s="6" t="s">
        <v>27</v>
      </c>
      <c r="C10" s="186"/>
      <c r="D10" s="6" t="s">
        <v>7</v>
      </c>
      <c r="E10" s="61"/>
      <c r="F10" s="61"/>
    </row>
    <row r="11" spans="1:6" ht="25.5">
      <c r="A11" s="183"/>
      <c r="B11" s="14" t="s">
        <v>3</v>
      </c>
      <c r="C11" s="187" t="s">
        <v>81</v>
      </c>
      <c r="D11" s="112" t="s">
        <v>2</v>
      </c>
      <c r="E11" s="113" t="s">
        <v>124</v>
      </c>
      <c r="F11" s="57"/>
    </row>
    <row r="12" spans="1:6" ht="12.75">
      <c r="A12" s="183"/>
      <c r="B12" s="36"/>
      <c r="C12" s="188"/>
      <c r="D12" s="35" t="s">
        <v>97</v>
      </c>
      <c r="E12" s="114" t="s">
        <v>125</v>
      </c>
      <c r="F12" s="114" t="s">
        <v>126</v>
      </c>
    </row>
    <row r="13" spans="1:6" ht="12.75">
      <c r="A13" s="183"/>
      <c r="B13" s="188" t="s">
        <v>55</v>
      </c>
      <c r="C13" s="188"/>
      <c r="D13" s="35" t="s">
        <v>64</v>
      </c>
      <c r="E13" s="35" t="s">
        <v>79</v>
      </c>
      <c r="F13" s="36"/>
    </row>
    <row r="14" spans="1:6" ht="25.5">
      <c r="A14" s="183"/>
      <c r="B14" s="188"/>
      <c r="C14" s="188"/>
      <c r="D14" s="115" t="s">
        <v>83</v>
      </c>
      <c r="E14" s="35" t="s">
        <v>88</v>
      </c>
      <c r="F14" s="36"/>
    </row>
    <row r="15" spans="1:6" ht="38.25">
      <c r="A15" s="183"/>
      <c r="B15" s="115" t="s">
        <v>23</v>
      </c>
      <c r="C15" s="188"/>
      <c r="D15" s="35" t="s">
        <v>22</v>
      </c>
      <c r="E15" s="36"/>
      <c r="F15" s="36"/>
    </row>
    <row r="16" spans="1:6" ht="12.75">
      <c r="A16" s="184"/>
      <c r="B16" s="6" t="s">
        <v>14</v>
      </c>
      <c r="C16" s="189"/>
      <c r="D16" s="6" t="s">
        <v>48</v>
      </c>
      <c r="E16" s="107" t="s">
        <v>127</v>
      </c>
      <c r="F16" s="61"/>
    </row>
    <row r="17" spans="1:6" ht="15">
      <c r="A17" s="117"/>
      <c r="B17" s="108"/>
      <c r="C17" s="108"/>
      <c r="D17" s="108"/>
      <c r="E17" s="108"/>
      <c r="F17" s="108"/>
    </row>
    <row r="18" spans="1:6" ht="12.75">
      <c r="A18" s="190" t="s">
        <v>40</v>
      </c>
      <c r="B18" s="36"/>
      <c r="C18" s="192" t="s">
        <v>81</v>
      </c>
      <c r="D18" s="35" t="s">
        <v>87</v>
      </c>
      <c r="E18" s="36"/>
      <c r="F18" s="36"/>
    </row>
    <row r="19" spans="1:6" ht="12.75">
      <c r="A19" s="191"/>
      <c r="B19" s="61"/>
      <c r="C19" s="186"/>
      <c r="D19" s="6" t="s">
        <v>95</v>
      </c>
      <c r="E19" s="61"/>
      <c r="F19" s="61"/>
    </row>
    <row r="20" ht="15">
      <c r="A20" s="45"/>
    </row>
    <row r="21" ht="15">
      <c r="A21" s="45"/>
    </row>
    <row r="22" ht="15">
      <c r="A22" s="45"/>
    </row>
    <row r="23" spans="1:5" ht="15">
      <c r="A23" s="45"/>
      <c r="B23" s="4"/>
      <c r="C23" s="4"/>
      <c r="D23" s="4"/>
      <c r="E23" s="4"/>
    </row>
  </sheetData>
  <sheetProtection/>
  <mergeCells count="6">
    <mergeCell ref="A4:A16"/>
    <mergeCell ref="C9:C10"/>
    <mergeCell ref="C11:C16"/>
    <mergeCell ref="B13:B14"/>
    <mergeCell ref="A18:A19"/>
    <mergeCell ref="C18:C19"/>
  </mergeCells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X5"/>
  <sheetViews>
    <sheetView zoomScalePageLayoutView="0" workbookViewId="0" topLeftCell="A1">
      <selection activeCell="B15" sqref="B15"/>
    </sheetView>
  </sheetViews>
  <sheetFormatPr defaultColWidth="17.140625" defaultRowHeight="12.75" customHeight="1"/>
  <cols>
    <col min="1" max="1" width="17.140625" style="0" customWidth="1"/>
    <col min="2" max="2" width="22.8515625" style="0" customWidth="1"/>
    <col min="3" max="4" width="19.421875" style="0" customWidth="1"/>
    <col min="5" max="5" width="21.57421875" style="0" customWidth="1"/>
    <col min="6" max="6" width="23.8515625" style="0" customWidth="1"/>
    <col min="7" max="11" width="17.140625" style="0" customWidth="1"/>
    <col min="12" max="12" width="19.57421875" style="0" customWidth="1"/>
    <col min="13" max="13" width="21.7109375" style="0" customWidth="1"/>
    <col min="14" max="14" width="17.140625" style="0" customWidth="1"/>
    <col min="15" max="15" width="22.7109375" style="0" customWidth="1"/>
    <col min="16" max="16" width="18.7109375" style="0" customWidth="1"/>
    <col min="17" max="18" width="17.140625" style="0" customWidth="1"/>
    <col min="19" max="19" width="20.7109375" style="0" customWidth="1"/>
    <col min="20" max="24" width="17.140625" style="0" customWidth="1"/>
  </cols>
  <sheetData>
    <row r="2" spans="1:24" s="44" customFormat="1" ht="15">
      <c r="A2" s="45" t="s">
        <v>35</v>
      </c>
      <c r="B2" s="45" t="s">
        <v>68</v>
      </c>
      <c r="C2" s="45"/>
      <c r="D2" s="45"/>
      <c r="E2" s="45"/>
      <c r="F2" s="193"/>
      <c r="G2" s="194"/>
      <c r="H2" s="194"/>
      <c r="I2" s="45"/>
      <c r="J2" s="195" t="s">
        <v>34</v>
      </c>
      <c r="K2" s="195"/>
      <c r="L2" s="45"/>
      <c r="M2" s="45"/>
      <c r="N2" s="45" t="s">
        <v>26</v>
      </c>
      <c r="O2" s="195" t="s">
        <v>30</v>
      </c>
      <c r="P2" s="195"/>
      <c r="Q2" s="45"/>
      <c r="R2" s="45"/>
      <c r="S2" s="45" t="s">
        <v>29</v>
      </c>
      <c r="T2" s="45" t="s">
        <v>70</v>
      </c>
      <c r="U2" s="45"/>
      <c r="V2" s="45"/>
      <c r="W2" s="45"/>
      <c r="X2" s="45"/>
    </row>
    <row r="3" spans="1:20" ht="15">
      <c r="A3" s="45" t="s">
        <v>98</v>
      </c>
      <c r="B3" s="4" t="s">
        <v>76</v>
      </c>
      <c r="C3" s="4" t="s">
        <v>74</v>
      </c>
      <c r="D3" s="31" t="s">
        <v>117</v>
      </c>
      <c r="E3" s="4" t="s">
        <v>58</v>
      </c>
      <c r="F3" s="4" t="s">
        <v>42</v>
      </c>
      <c r="N3" s="4" t="s">
        <v>53</v>
      </c>
      <c r="O3" s="196" t="s">
        <v>21</v>
      </c>
      <c r="P3" s="196"/>
      <c r="S3" s="4" t="s">
        <v>33</v>
      </c>
      <c r="T3" s="4" t="s">
        <v>75</v>
      </c>
    </row>
    <row r="4" spans="1:24" ht="25.5">
      <c r="A4" s="47" t="s">
        <v>44</v>
      </c>
      <c r="B4" s="18" t="s">
        <v>1</v>
      </c>
      <c r="C4" s="18" t="s">
        <v>113</v>
      </c>
      <c r="D4" s="32" t="s">
        <v>128</v>
      </c>
      <c r="E4" s="18" t="s">
        <v>13</v>
      </c>
      <c r="F4" s="32" t="s">
        <v>129</v>
      </c>
      <c r="G4" s="18" t="s">
        <v>15</v>
      </c>
      <c r="H4" s="18" t="s">
        <v>10</v>
      </c>
      <c r="I4" s="18"/>
      <c r="J4" s="18" t="s">
        <v>52</v>
      </c>
      <c r="K4" s="18" t="s">
        <v>15</v>
      </c>
      <c r="L4" s="18"/>
      <c r="M4" s="32" t="s">
        <v>130</v>
      </c>
      <c r="N4" s="32" t="s">
        <v>131</v>
      </c>
      <c r="O4" s="18" t="s">
        <v>77</v>
      </c>
      <c r="P4" s="32" t="s">
        <v>132</v>
      </c>
      <c r="Q4" s="18"/>
      <c r="R4" s="18"/>
      <c r="S4" s="18" t="s">
        <v>103</v>
      </c>
      <c r="T4" s="18" t="s">
        <v>19</v>
      </c>
      <c r="U4" s="18"/>
      <c r="V4" s="18"/>
      <c r="W4" s="18"/>
      <c r="X4" s="18"/>
    </row>
    <row r="5" ht="12.75">
      <c r="S5" s="4" t="s">
        <v>80</v>
      </c>
    </row>
  </sheetData>
  <sheetProtection/>
  <mergeCells count="4">
    <mergeCell ref="F2:H2"/>
    <mergeCell ref="J2:K2"/>
    <mergeCell ref="O2:P2"/>
    <mergeCell ref="O3:P3"/>
  </mergeCells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C1">
      <selection activeCell="C7" sqref="C7"/>
    </sheetView>
  </sheetViews>
  <sheetFormatPr defaultColWidth="9.140625" defaultRowHeight="15" customHeight="1"/>
  <cols>
    <col min="1" max="1" width="33.421875" style="0" customWidth="1"/>
    <col min="2" max="2" width="11.421875" style="0" customWidth="1"/>
    <col min="3" max="3" width="22.00390625" style="0" customWidth="1"/>
    <col min="4" max="4" width="20.00390625" style="0" customWidth="1"/>
    <col min="5" max="5" width="35.421875" style="0" customWidth="1"/>
    <col min="6" max="6" width="97.8515625" style="0" customWidth="1"/>
  </cols>
  <sheetData>
    <row r="1" spans="1:6" s="118" customFormat="1" ht="15" customHeight="1">
      <c r="A1" s="54" t="s">
        <v>67</v>
      </c>
      <c r="B1" s="54" t="s">
        <v>66</v>
      </c>
      <c r="C1" s="119" t="s">
        <v>135</v>
      </c>
      <c r="D1" s="54" t="s">
        <v>90</v>
      </c>
      <c r="E1" s="54" t="s">
        <v>136</v>
      </c>
      <c r="F1" s="54" t="s">
        <v>59</v>
      </c>
    </row>
    <row r="2" spans="1:6" ht="15" customHeight="1">
      <c r="A2" s="1"/>
      <c r="B2" s="27"/>
      <c r="C2" s="1"/>
      <c r="D2" s="1"/>
      <c r="E2" s="5"/>
      <c r="F2" s="1"/>
    </row>
    <row r="3" spans="1:5" ht="15" customHeight="1">
      <c r="A3" s="1"/>
      <c r="B3" s="28"/>
      <c r="E3" s="5"/>
    </row>
    <row r="4" spans="1:3" ht="15" customHeight="1">
      <c r="A4" s="1"/>
      <c r="B4" s="27"/>
      <c r="C4" s="1"/>
    </row>
    <row r="5" spans="1:3" ht="15" customHeight="1">
      <c r="A5" s="1"/>
      <c r="B5" s="27"/>
      <c r="C5" s="1"/>
    </row>
    <row r="6" spans="1:6" ht="15" customHeight="1">
      <c r="A6" s="1"/>
      <c r="B6" s="27"/>
      <c r="C6" s="1"/>
      <c r="D6" s="17"/>
      <c r="F6" s="1"/>
    </row>
    <row r="7" spans="1:6" ht="15" customHeight="1">
      <c r="A7" s="1"/>
      <c r="B7" s="27"/>
      <c r="C7" s="1"/>
      <c r="D7" s="17"/>
      <c r="E7" s="5"/>
      <c r="F7" s="1"/>
    </row>
    <row r="8" spans="1:6" ht="15" customHeight="1">
      <c r="A8" s="1"/>
      <c r="B8" s="27"/>
      <c r="C8" s="1"/>
      <c r="D8" s="17"/>
      <c r="F8" s="1"/>
    </row>
    <row r="9" spans="1:3" ht="15" customHeight="1">
      <c r="A9" s="1"/>
      <c r="B9" s="27"/>
      <c r="C9" s="1"/>
    </row>
    <row r="10" spans="1:3" ht="15" customHeight="1">
      <c r="A10" s="1"/>
      <c r="B10" s="27"/>
      <c r="C10" s="1"/>
    </row>
    <row r="11" spans="1:3" ht="15" customHeight="1">
      <c r="A11" s="1"/>
      <c r="B11" s="27"/>
      <c r="C11" s="1"/>
    </row>
    <row r="12" spans="1:3" ht="15" customHeight="1">
      <c r="A12" s="1"/>
      <c r="B12" s="27"/>
      <c r="C12" s="1"/>
    </row>
    <row r="13" spans="1:3" ht="15" customHeight="1">
      <c r="A13" s="1"/>
      <c r="B13" s="27"/>
      <c r="C13" s="1"/>
    </row>
    <row r="14" spans="1:3" ht="15" customHeight="1">
      <c r="A14" s="1"/>
      <c r="B14" s="27"/>
      <c r="C14" s="1"/>
    </row>
    <row r="15" spans="1:3" ht="15" customHeight="1">
      <c r="A15" s="1"/>
      <c r="B15" s="27"/>
      <c r="C15" s="1"/>
    </row>
    <row r="16" spans="1:5" ht="15" customHeight="1">
      <c r="A16" s="1"/>
      <c r="B16" s="27"/>
      <c r="C16" s="1"/>
      <c r="D16" s="1"/>
      <c r="E16" s="1"/>
    </row>
    <row r="17" spans="1:5" ht="15" customHeight="1">
      <c r="A17" s="1"/>
      <c r="B17" s="27"/>
      <c r="C17" s="1"/>
      <c r="D17" s="23"/>
      <c r="E17" s="1"/>
    </row>
    <row r="18" spans="1:3" ht="14.25">
      <c r="A18" s="4"/>
      <c r="B18" s="29"/>
      <c r="C18" s="1"/>
    </row>
    <row r="19" spans="1:3" ht="14.25">
      <c r="A19" s="4"/>
      <c r="B19" s="29"/>
      <c r="C19" s="1"/>
    </row>
    <row r="20" spans="1:3" ht="14.25">
      <c r="A20" s="4"/>
      <c r="B20" s="28"/>
      <c r="C20" s="1"/>
    </row>
    <row r="21" spans="1:3" ht="14.25">
      <c r="A21" s="4"/>
      <c r="B21" s="28"/>
      <c r="C21" s="1"/>
    </row>
    <row r="22" spans="1:3" ht="14.25">
      <c r="A22" s="4"/>
      <c r="B22" s="28"/>
      <c r="C22" s="1"/>
    </row>
    <row r="23" spans="1:3" ht="14.25">
      <c r="A23" s="4"/>
      <c r="B23" s="28"/>
      <c r="C23" s="1"/>
    </row>
    <row r="24" spans="1:5" ht="14.25">
      <c r="A24" s="4"/>
      <c r="B24" s="28"/>
      <c r="C24" s="1"/>
      <c r="E24" s="4"/>
    </row>
    <row r="25" spans="1:5" ht="14.25">
      <c r="A25" s="4"/>
      <c r="B25" s="28"/>
      <c r="C25" s="1"/>
      <c r="D25" s="4"/>
      <c r="E25" s="4"/>
    </row>
    <row r="26" spans="1:3" ht="14.25">
      <c r="A26" s="4"/>
      <c r="B26" s="28"/>
      <c r="C26" s="1"/>
    </row>
    <row r="27" spans="1:3" ht="14.25">
      <c r="A27" s="4"/>
      <c r="B27" s="28"/>
      <c r="C27" s="1"/>
    </row>
    <row r="28" spans="1:3" ht="14.25">
      <c r="A28" s="4"/>
      <c r="B28" s="28"/>
      <c r="C28" s="1"/>
    </row>
    <row r="29" spans="1:3" ht="14.25">
      <c r="A29" s="4"/>
      <c r="B29" s="28"/>
      <c r="C29" s="1"/>
    </row>
    <row r="30" spans="1:3" ht="14.25">
      <c r="A30" s="4"/>
      <c r="B30" s="28"/>
      <c r="C30" s="1"/>
    </row>
    <row r="31" spans="1:3" ht="14.25">
      <c r="A31" s="4"/>
      <c r="B31" s="28"/>
      <c r="C31" s="1"/>
    </row>
    <row r="32" spans="1:6" ht="14.25">
      <c r="A32" s="4"/>
      <c r="B32" s="28"/>
      <c r="C32" s="1"/>
      <c r="F32" s="4"/>
    </row>
    <row r="33" spans="1:6" ht="14.25">
      <c r="A33" s="4"/>
      <c r="B33" s="28"/>
      <c r="C33" s="1"/>
      <c r="F33" s="4"/>
    </row>
    <row r="34" spans="1:3" ht="12.75">
      <c r="A34" s="4"/>
      <c r="B34" s="28"/>
      <c r="C34" s="4"/>
    </row>
    <row r="35" spans="1:3" ht="12.75">
      <c r="A35" s="4"/>
      <c r="B35" s="28"/>
      <c r="C35" s="4"/>
    </row>
    <row r="36" ht="15" customHeight="1">
      <c r="B36" s="28"/>
    </row>
    <row r="37" ht="15" customHeight="1">
      <c r="B37" s="30"/>
    </row>
  </sheetData>
  <sheetProtection/>
  <printOptions/>
  <pageMargins left="0.787401575" right="0.787401575" top="0.984251969" bottom="0.984251969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Nathanaëlle</cp:lastModifiedBy>
  <dcterms:modified xsi:type="dcterms:W3CDTF">2012-03-05T19:14:23Z</dcterms:modified>
  <cp:category/>
  <cp:version/>
  <cp:contentType/>
  <cp:contentStatus/>
</cp:coreProperties>
</file>